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atriz\Desktop\"/>
    </mc:Choice>
  </mc:AlternateContent>
  <bookViews>
    <workbookView xWindow="0" yWindow="0" windowWidth="21570" windowHeight="12060"/>
  </bookViews>
  <sheets>
    <sheet name="Catalogo de conceptos" sheetId="1" r:id="rId1"/>
  </sheets>
  <externalReferences>
    <externalReference r:id="rId2"/>
  </externalReferences>
  <definedNames>
    <definedName name="area" localSheetId="0">#REF!</definedName>
    <definedName name="area">#REF!</definedName>
    <definedName name="_xlnm.Print_Area" localSheetId="0">'Catalogo de conceptos'!$A$1:$F$257</definedName>
    <definedName name="_xlnm.Print_Area">#REF!</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D" localSheetId="0">#REF!</definedName>
    <definedName name="ED">#REF!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PVIOL" localSheetId="0">#REF!</definedName>
    <definedName name="PVIOL">#REF!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#REF!</definedName>
    <definedName name="_xlnm.Print_Titles">#REF!</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6" i="1" l="1"/>
  <c r="F253" i="1"/>
  <c r="F209" i="1"/>
  <c r="F203" i="1"/>
  <c r="F175" i="1"/>
  <c r="F153" i="1"/>
  <c r="F137" i="1"/>
  <c r="F210" i="1" s="1"/>
  <c r="F104" i="1"/>
  <c r="F105" i="1" s="1"/>
  <c r="F91" i="1"/>
  <c r="F90" i="1"/>
  <c r="F64" i="1"/>
  <c r="F65" i="1" s="1"/>
  <c r="D49" i="1"/>
  <c r="F37" i="1"/>
  <c r="F29" i="1"/>
  <c r="D27" i="1"/>
  <c r="F106" i="1" l="1"/>
  <c r="F255" i="1" s="1"/>
  <c r="F256" i="1" l="1"/>
  <c r="F257" i="1" s="1"/>
</calcChain>
</file>

<file path=xl/sharedStrings.xml><?xml version="1.0" encoding="utf-8"?>
<sst xmlns="http://schemas.openxmlformats.org/spreadsheetml/2006/main" count="489" uniqueCount="270">
  <si>
    <t>CATALOGO DE CONCEPTOS/PRESUPUESTO</t>
  </si>
  <si>
    <t>NOMBRE  DE LA OBRA:</t>
  </si>
  <si>
    <t>TERMINACIÓN DE UN LABORATORIO DE TECNOLOGÍAS DE LA INFORMACIÓN EN LA UNIVERSIDAD DE LA CAÑADA.</t>
  </si>
  <si>
    <t>REGION:</t>
  </si>
  <si>
    <t>01    CAÑADA</t>
  </si>
  <si>
    <t>DISTRITO:</t>
  </si>
  <si>
    <t xml:space="preserve">04 TEOTITLAN </t>
  </si>
  <si>
    <t>MUNICIPIO:</t>
  </si>
  <si>
    <t>545 TEOTITLAN DE FLORES MAGON</t>
  </si>
  <si>
    <t>LOCALIDAD:</t>
  </si>
  <si>
    <t>001 TEOTITLAN DE FLORES MAGON</t>
  </si>
  <si>
    <t>DESCRIPCION DEL CONCEPTO</t>
  </si>
  <si>
    <t>UNIDAD</t>
  </si>
  <si>
    <t>CANTIDAD</t>
  </si>
  <si>
    <t>P.U</t>
  </si>
  <si>
    <t>IMPORTE</t>
  </si>
  <si>
    <t>A</t>
  </si>
  <si>
    <t>TECNOLOGIAS DE LA INFORMACIÓN</t>
  </si>
  <si>
    <t>CAPITULO 3: ALBAÑILERÍA Y ACABADOS.</t>
  </si>
  <si>
    <t>TI.ALB.0170</t>
  </si>
  <si>
    <t>ENTORTADO EN AZOTEA PARA DAR PENDIENTE DE 1% Y ALTURA MÍNIMA DE 4 CM A BASE DE CASETONES DE POLIESTIRENO DE 12 KG/CM3 DE 60 X 60 CM Y ESPESOR VARIABLE, MUELAS DE CONCRETO DE 8 CM DE ANCHO Y ALTURA VARIABLE, REFORZADA CON MALLA ELECTROSOLDADA 6X6-10/10 EN LA SUPERFICIE, CONCRETO F´C= 200 KG/CM2, INCLUYE MATERIAL, MANO DE OBRA, MISCELÁNEOS, TRABAJO TERMINADO. (SE DEBERÁ DE CONSIDERAR PARA ESTE TRABAJO POR CADA 50 KG DE CEMENTO 100 GRAMOS DE FIBRAS SINTÉTICA).</t>
  </si>
  <si>
    <t>M2</t>
  </si>
  <si>
    <t>(Importe con letras 00/100 M.N)</t>
  </si>
  <si>
    <t>TI.ALB.0180</t>
  </si>
  <si>
    <t>CHAFLÁN DE CONCRETO DE 20X20 CMS. EN AZOTEAS A BASE DE MORTERO: CEMENTO-ARENA PROP. 1:5, INCLUYE: FIBRAFEST, ELEVACIONES A UNA ALTURA DE 9.20 MT., MATERIALES, HERRAMIENTAS, MANO DE OBRA Y TODO LO NECESARIO PARA SU FABRICACIÓN.</t>
  </si>
  <si>
    <t>ML</t>
  </si>
  <si>
    <t>TI.ALB.0190</t>
  </si>
  <si>
    <t>SUMINISTRO Y APLICACIÓN DE SISTEMA IMPERMEABLE ACRÍLICO ELASTOMERICO EN FRIO, DOBLE ACCIÓN, INCLUYE  1 CAPA DE SELLADOR PRIMARIO ACRÍLICO  BLANCO, 3 CAPAS  DE IMPERMEABILIZANTE ACRÍLICO DOBLE ACCIÓN 5 AÑOS, INTERCALADO CON 1 CAPA DE MEMBRANA DE POLIÉSTER REFORZADA THERMOTECK O SUPERIOR, ACABADO REFLECTIVO Y AISLANTE TÉRMICO COLOR BLANCO, CEMENTO PLÁSTICO PARA SELLADO DE FISURAS Y LIMPIEZA DEL ÁREA DE TRABAJO.</t>
  </si>
  <si>
    <t>TI.ALB.0210</t>
  </si>
  <si>
    <t>SUMINISTRO Y APLICACIÓN DE PINTURA VINÍLICA A TRES MANOS LAVABLE, ACABADO SATINADO,  COMEX O SUPERIOR, COLOR ELEGIDO EN OBRA PARA MUROS, INTERIORES, EXTERIORES, COLUMNAS, TRABES, MUROS DE CONCRETO, ZOCLOS, PLAFOND O LOSA, EN PLANTA ALTA Y BAJA, TRABAJO TERMINADO ; INCLUYE: PREPARACIÓN DE LA SUPERFICIE, APLICACIÓN  DE SELLADOR,  REBABEAR, RESANES,  PLASTE NECESARIO, ANDAMIOS, ELEVACIONES ( A CUALQUIER  ALTURA), LIMPIEZA Y RETIRO DE SOBRANTES FUERA DE LA OBRA.</t>
  </si>
  <si>
    <t>ALB.0220.3</t>
  </si>
  <si>
    <t>SUMINISTRO Y COLOCACIÓN DE LOSETA SANTORINI, FORMATO 60X60 CM RECTIFICADO, PEI IV, CESANTONI O SUPERIOR; ASENTADO CON ADHESIVO PEGA PISOS Y MARMOL MCA. PERDURA O SUPERIOR, JUNTA DE 5 MM, DEBERÁ UTILIZAR LLANA DENTADA DE 1/2 JUNTEADO CON BOQUILLA INTERCERAMIC COLOR ELEGIDO EN OBRA. INCLUYE: NIVELACIÓN, SEPARADORES, RECORTES, DESPERDICIO, LIMPIEZA, MANO DE OBRA, EQUIPO, RETIRO DE MATERIAL SOBRANTE FUERA DE LA OBRA Y TODO LO NECESARIOS PARA SU CORRECTA COLOCACIÓN.</t>
  </si>
  <si>
    <t>TI.ALB.0240.1</t>
  </si>
  <si>
    <t>SUMINISTRO Y COLOCACIÓN DE LAMBRIN DE AZULEJO "PISO Y MURO CERAMICO" MODELO FRIEZZE DE 29.5X 58 CM RECTIFICADO COLOR GRAFITO Y BLANCO RESPECTIVAMENTE, PEI III, MCA. CESANTONI O SUPERIOR, ADHESIVO BASE CEMENTO PORTLAND PEGA AZULEJO MCA. PERDURA O SUPERIOR, COLOCADO HORIZONTALMENTE, A PLOMO E HILO, DEBERÁ UTILIZAR LLANA DENTADA DE 1/2, JUNTEADO CON BOQUILLA SIN ARENA A 2MM DE SEPARACION, UNA ALTURA DE 1.8 M +- 5 CM SOBRE NIVEL DE PISO TERMINADO. INCLUYE: NIVELACIÓN, RECORTES, DESPERDICIO, REMATES, LIMPIEZA, MANO DE OBRA, EQUIPO, RETIRO DE MATERIAL SOBRANTE FUERA  DE LA OBRA Y TODO LO NECESARIO PARA SU CORRECTA INSTALACIÓN.</t>
  </si>
  <si>
    <t>TI.ALB.0270.1</t>
  </si>
  <si>
    <t>BASE PARA AIRE ACONDICIONADO EXTERIOR DE 1.00 X 0.80X 0.80 MTS CON TABICON TIPO PESADO DE 10X14X28 CM. JUNTEADO CON MORTERO. CEMENTO- ARENA 1:3, APLANADO EXTERIOR, RELLENO DE MATERIAL LIGERO, TAPA DE 10 CM DE ESPESOR INCLUYE: MATERIALES, HERRAMIENTA,  MATERIAL PARA FIJACION, MANO DE OBRA Y RETIRO  DE MATERIAL  SOBRANTE FUERA DE OBRA.</t>
  </si>
  <si>
    <t>PZA</t>
  </si>
  <si>
    <t>TI.ALB.0320</t>
  </si>
  <si>
    <t>SUMINISTRO Y COLOCACIÓN DE CORTINERO ARMADO A BASE TUBO REDONDO DE ACERO CROMADO DE 1"   DE HASTA 3 MT.  SEGÚN TAMAÑO DE VENTANA MÁS 10 CM DE CADA LADO, 2 SOPORTES PARA TUBO DE 1" 2SOCL1-ZMK Y/O BRIDA LAMINA  DE NIQUEL #3020 Y 1 SOPORTE CENTRAL NIQUELADO PARA TUBO DE 1" #3035 SEGUN CORRESPONDA; INCLUYE: CORTES, CALZAS,  MATERIAL DE FIJACIÓN, PRUEBAS, MISCELÁNEOS Y TODO LO NECESARIO PARA SU CORRECTA INSTALACIÓN Y FUNCIONAMIENTO.</t>
  </si>
  <si>
    <t>TI.ALB.0320.1</t>
  </si>
  <si>
    <t>SUMINISTRO Y COLOCACIÓN DE CORTINA TIPO OLLADO A BASE DE TELA TIPO BLACK OUT MODELO DIMITRI 14634, PRENSADOS CON OJILLOS DE NÍQUEL NO. 98OC 0098AC A CADA 15 CM +- 2 CM SEGÚN LONGITUD, DOBLADILLO DE 10 CM EN LOS 4 LADOS, DEJANDO COMO MARGEN 15 CM SUPERIOR E INFERIOR Y LONGITUD DE CORTINA 2 VECES EL ANCHO DE LA VENTANA (N*2) INCLUYE: PERFORACIONES, CORTES, TARTALINA  DE REFUERZO EN DOBLADILLO SUPERIOR PARA RECIBIR OJILLO, MISCELÁNEOS Y TODO LO NECESARIO PARA SU CORRECTO FUNCIONAMIENTO.</t>
  </si>
  <si>
    <t>TI.ALB.0340</t>
  </si>
  <si>
    <t>SUMINISTRO Y COLOCACIÓN DE FALSO PLAFÓN HASTA UNA ALTURA DE 3.00 MTS  USG O SUPERIOR  MODELO ASTRAL  DE 61X122 COLOR BLANCO, SUSPENSIÓN METÁLICA DONN  DX DE 15/16" (24 MM) DE ANCHO Y CLIP DE SUJECIÓN, TEES CONECTORAS  QUICK-RELEASE, “TEE TRANSVERSAL Y TEE PRINCIPAL;  INCLUYE: ANDAMIOS, FLETE Y ACARREO DE LOS MATERIALES HASTA EL SITIO DE SU UTILIZACIÓN, NIVELACIÓN, RECORTES,  MANO DE OBRA NECESARIA, HERRAMIENTA, TENDIDOS, EQUIPO DE SEGURIDAD, TORNILLOS TIPO "S" AUTORROSCANTE, ALAMBRE GALVANIZADO CAL. 12 @ 1.22 CM  Y @ 61 CM, LIMPIEZA DEL ÁREA DE TRABAJO Y RETIRO DE SOBRANTES FUERA DE DE LA OBRA.</t>
  </si>
  <si>
    <t>CAPITULO 4. HERRERÍA Y CANCELERÍA</t>
  </si>
  <si>
    <t>TI.HYC.0200</t>
  </si>
  <si>
    <t>SUMINISTRO Y COLOCACIÓN DE BARANDAL HELICOIDAL EN PASAMANOS Y POSTE, TUBO DE ACERO INOXIDABLE TIPO 304 CALIBRE 16 DE 2" ORNAMENTAL PARA AMBIENTES ESTANDAR, 95 CM DE ALTURA RESPECTO AL N.P.T.   2 RESGUARDOS HORIZONTALES DE REDONDO MACIZO DE 1/2" SUJETOS CON CONECTOR DE POSTE  DE 2" A TUBO DE 1/2" , CONECTOR  PARA PASAMANOS DE 1/2" DE 5CM DE ALTURA, PARA TUBO DE 2",  BRIDA CON TAPA EMBELLECEDORA PARA ANCLAJE A PISO PARA TUBO DE 2", BARRENOS PARA TORNILLOS DE 1/4 X 2"  Y TAPA PLANA PARA TUBO DE 2", COOPLE DE ACERO INOXIDABLE PARA UNION DE  TUBO DE 2" , BRIDA DE ACERO INOXIDABLE DE MURO A TUBO PARA PASAMANOS.  (VER DISEÑO EN PLANO), INCLUYE: HABILITADO, ARMADO Y COLOCACION DE PERFILES, CORTES, FLETES, SOLDADURA, HERRAMIENTA, MANO DE OBRA, Y TODO LO NECESARIO PARA SU CORRECTA EJECUCIÓN, TRABAJO TERMINADO.</t>
  </si>
  <si>
    <t>TI.HYC.0210</t>
  </si>
  <si>
    <t>SUMINISTRO Y COLOCACIÓN DE BARANDAL RECTO. EN PASAMANOS Y POSTE, TUBO DE ACERO INOXIDABLE TIPO 304 CALIBRE 16 DE 2" ORNAMENTAL PARA AMBIENTES ESTANDAR, 95 CM DE ALTURA RESPECTO AL N.P.T.   2 RESGUARDOS HORIZONTALES DE REDONDO MACIZO DE 1/2" SUJETOS CON  CONECTOR DE POSTE  DE 2" A TUBO DE 1/2" ,  CONECTOR  PARA PASAMANOS DE 1/2" DE 5CM DE ALTURA, PARA TUBO DE 2",  BRIDA CON TAPA EMBELLECEDORA PARA ANCLAJE A PISO PARA TUBO DE 2", BARRENOS PARA TORNILLOS DE 1/4 X 2"  Y TAPA PLANA PARA TUBO DE 2", COOPLE DE ACERO INOXIDABLE PARA UNION DE  TUBO DE 2" , BRIDA DE ACERO INOXIDABLE DE MURO A TUBO PARA
PASAMANOS.  (VER DISEÑO EN PLANO), INCLUYE: HABILITADO, ARMADO Y COLOCACION DE PERFILES, CORTES, FLETES, SOLDADURA, HERRAMIENTA, MANO DE OBRA, Y TODO LO NECESARIO PARA SU CORRECTA EJECUCIÓN, TRABAJO TERMINADO.</t>
  </si>
  <si>
    <t>TI.HYC.0220</t>
  </si>
  <si>
    <t>SUMINISTRO Y COLOCACIÓN DE VENTANA. DE ALUMINIO ANODIZADO NATURAL DE 2",  (FIJA Y CORREDIZA), CRISTAL FILTRASOL DE 6 MM. DE ESPESOR, INCLUYE: MANIJAS, JALADERAS DE EMBUTIR TIPO ESPAÑOLA, VINILOS, FELPAS, ACRILASTIC, SELLADOR, HERRAMIENTA, MANO DE OBRA, LIMPIEZA Y TODO LO NECESARIO PARA SU BUEN FUNCIONAMIENTO.</t>
  </si>
  <si>
    <t>CAPÍTULO 5: INSTALACION ELÉCTRICA</t>
  </si>
  <si>
    <t>TI.IEL.0060</t>
  </si>
  <si>
    <t>SUMINISTRO Y COLOCACIÓN DE LUMINARIA SOBREPONER 32LTLLED2282V65B MODELO MONTISI V DE LÁMPARA LED 2 X 16 T5LED120V, LUZ DE DÍA, 127V TERMINADO EN BLANCO BASE G5 X 2, TECNOLITE. INCLUYE: FIJACIÓN, CONEXIONES Y PRUEBAS.</t>
  </si>
  <si>
    <t>TI.IEL.0060.1</t>
  </si>
  <si>
    <t>SUMINISTRO Y COLOCACIÓN DE LUMINARIA DE EMPOTRAR 32LTLLED2281V40B MODELO MONTISI III DE LÁMPARA LED 2 X 16 T5LED120V, LUZ DE DÍA, 127V TERMINADO EN BLANCO BASE G5 X 2, TECNOLITE. INCLUYE: FIJACIÓN, CONEXIONES Y PRUEBAS</t>
  </si>
  <si>
    <t>TI.IEL.0060.2</t>
  </si>
  <si>
    <t>SUMINISTRO Y COLOCACIÓN DE FOCO DE LED CIRCILAR ALPHA I MODELO 18CIRLED65MV, LUZ DE DÍA, 127V TERMINADO EN BLANCO, TECNOLITE. INCLUYE: SOQUET DE PORCELANA DE 3/4", FIJACIÓN, CONEXIONES Y PRUEBAS.</t>
  </si>
  <si>
    <t>TI.IEL.0090</t>
  </si>
  <si>
    <t>SUMINISTRO Y COLOCACIÓN DE LUMINARIO SPOT RIEL LED INTELIGENTE 14W ATENUABLE TECNOLITE CONNECT DE APLICACIÓN EN MURO (ARBOTANTE) PARA LA SALA DE OBSERVACIÓN, MODELO HALLEY I, TECNOLITE O SUPERIOR. INCLUYE: RIEL BLANCO DE 1 UN METRO PARA SOPORTAR 3 LAMPARAS, 3 LAMPARAS SPOT RIEL LED INTELIGENTE, MATERIAL FIJACIÓN, CONEXIONES, PRUEBAS, MISELANEOS Y TODO LO NECESARIO PARA SU CORRECTA EJECUCIÓN.</t>
  </si>
  <si>
    <t>IEL.0080</t>
  </si>
  <si>
    <t>SUMINISTRO Y COLOCACIÓN DE REFLECTOR LED DE 50W  50LQLEDT30MVN, MATERIAL ALUMINIO, COLOR NEGRO, PANTALLA DE CRISTAL, ÍNDICE DE PROTECCIÓN DE IP65, A PRUEBA DE POLVO Y CHORROS DE AGUA DIRECTA, 6500K, TECNOLITE. INCLUYE: TAQUETES, PIJAS, CONEXIONES, MISELANEOS Y PRUEBAS.</t>
  </si>
  <si>
    <t>TI.IEL.0130</t>
  </si>
  <si>
    <t>SUMINISTRO Y COLOCACIÓN DE INTERRUPTOR TERMOMAGNETICO DE 1 POLO 15 AMP. A 50 AMP. SQUAR D, INCLUYE: INSTALACIÓN, CONEXIÓN Y PRUEBAS.</t>
  </si>
  <si>
    <t>TI.IEL.0140</t>
  </si>
  <si>
    <t>SUMINISTRO Y COLOCACIÓN DE INTERRUPTOR TERMOMAGNETICO DE 2 POLOS 15 AMP. A 50 AMP.  SQUAR D, INCLUYE: INSTALACIÓN, CONEXIÓN Y PRUEBAS.</t>
  </si>
  <si>
    <t>TI.IEL.0160</t>
  </si>
  <si>
    <t>SUMINISTRO Y COLOCACIÓN DE VENTILADOR DE TECHO INDUSTRIAL CON CONTROL DE PARED,  VEKER O SUPERIOR  MODELO 7755, 3 ASPAS, COLOR BLANCO, INCLUYE:  GANCHO DE MONTAJE, CONEXIONES,    MATERIAL DE FIJACION, MISCELÁNEOS Y PRUEBAS.</t>
  </si>
  <si>
    <t>TI.IEL.0170</t>
  </si>
  <si>
    <t>SUMINISTRO Y COLOCACIÓN DE VENTILADOR DE PARED CON CONTROL REMOTO,  MARCA SUPREME VEC O SUPERIOR,  MODELO VEC- W1655W, 3 ASPAS DE 16", 50 W, 3 VELOCIDADES, 120V, COLOR BLANCO, REJILLA METÁLICA, INCLUYE: CONEXIONES, MATERIAL DE FIJACIÓN, MISCELÁNEOS Y PRUEBAS.</t>
  </si>
  <si>
    <t>TI.IEL.0200</t>
  </si>
  <si>
    <t>SUMINISTRO E INSTALACIÓN DE EQUIPO DE AIRE ACONDICIONADO TIPO MINI-SPLIT SOLO FRIO. MCA YORK, MODELO YFJE55BZTMCMORX CON CAPACIDAD DE 5.0 T.R. (60, 000 BTU'S) R-410A ECOLÓGICO ALTA EFICIENCIA 16 SEER A 220 VOLTS, 1F, 60 HZ, EN LA UNIDAD CONDENSADORA. INCLUYE: CONEXIONES, RANURA Y RESANE, CONEXIÓN DE DREN A JARDINERA EXTERIOR CON TUBO PVC, UNIONES, CODOS DE COBRE EN BAJA Y ALTA PRESION EN GAS, FILTRO DE GAS, FORRO PARA DUCTOS, MATERIAL DE FIJACION, ANCLAJE, MISCELÁNEOS, PRUEBAS Y TODO LO NECESARIO PARA SU CORRECTA INSTALACIÓN.</t>
  </si>
  <si>
    <t>TI.IEL.0220</t>
  </si>
  <si>
    <t>SUMINISTRO E INSTALACIÓN DE EQUIPO DE AIRE ACONDICIONADO TIPO PISO-TECHO SOLO FRIO MCA. YORK CON CAPACIDAD DE 2.0 TONELADAS MODELO YHJE24ZJ6AXBORX INVERTER (24 000  BTU/H), GAS R-410A ECOLÓGICO ALTA EFICIENCIA. INCLUYE: CONEXIONES, RANURA Y RESANE, CONEXIÓN DE  DREN A JARDINERA EXTERIOR CON TUBO PVC, MISCELÁNEOS, PRUEBAS Y TODO LO NECESARIO PARA SU CORRECTA INSTALACIÓN.</t>
  </si>
  <si>
    <t>TI.IEL.0240</t>
  </si>
  <si>
    <t>SUMINISTRO E INSTALACIÓN DE EQUIPO DE AIRE ACONDICIONADO TIPO MINI-SPLIT SOLO FRIO MCA. YORK CON CAPACIDAD DE 1.0 TONELADAS MODELO YHJE12ZT6AMHORX INVERTER (12 000 BTU/H), GAS R-410A ECOLÓGICO ALTA EFICIENCIA. INCLUYE: CONEXIONES, RANURA Y RESANE, CONEXIÓN DE DREN A JARDINERA EXTERIOR CON TUBO PVC, UNIONES, CODOS DE COBRE EN BAJA Y ALTA PRESION EN GAS, FILTRO DE GAS, FORRO PARA DUCTOS, MATERIAL DE FIJACION, ANCLAJE, MISCELÁNEOS, PRUEBAS Y TODO LO NECESARIO PARA SU CORRECTA INSTALACIÓN.</t>
  </si>
  <si>
    <t>TI.IEL.0250</t>
  </si>
  <si>
    <t>SUMINISTRO E INSTALACIÓN DE CABLEADO PARA DERIVACION DE CABLE 350KCMIL A CABLE THW 1/0, PARA ALIMENTAR TRAMO REGISTRO INTERIOR-TABLERO A Y B; INCLUYE: 8 CABLES CU 1/0 AWG THHN/THWN-2 90°C, 2 CABLE 1/0 CU DESNUDO PARA TIERRA FISICA, 3MTS DE DESARROLLO, VIAKÓN O CALIDAD SUPERIOR, 4 CONECTOR BS TIPO PULPO DE 4 TERMINALES, 4 TERMINAL PONCHABLE PARA CABLE AL 350KCMIL A CONECTOR PULPO , 10 TERMINAL PONCHABLE PARA CABLE CU 1/0 A CONECTOR PULPO, MANGAS AISLANTES TERMOCONTRACTIL PARA CABLE AL 350KCM Y CABLE CU 1/0, MATERIALES, ACCESORIOS, MANO DE OBRA, EQUIPO Y HERRAMIENTA.</t>
  </si>
  <si>
    <t>LOTE</t>
  </si>
  <si>
    <t>CAPITULO 5: INSTALACIÓN ELÉCTRICA</t>
  </si>
  <si>
    <t>CAPITULO 6: INSTALACIÓN DE REDES</t>
  </si>
  <si>
    <t>TI.IRED.002.01</t>
  </si>
  <si>
    <t>SUMINISTRO Y CABLEADO PARA INSTALACIÓN DE RED VOZ, DATOS, WIFI Y CAMARAS EN PLANTA ALTA Y BAJA. INCLUYE: CABLE UTP CATEGORÍA CAT6 PANDUIT O SUPERIOR, MODELO TX6000, PONCHADO, COLOCACIÓN Y FIJACIÓN  DE NODO EN EL EXTREMO CONFORME A LA NORMA 568-B, INCLUYE: JACK RJ45 CAT6 MODELOS GIGA-TX CJ688TGBU Y TAPA DE PARED DE 2 SALIDAS  RJ45 MODELO CFPE2WHY  PANDUIT O SUPERIOR  (SE DEBERÁ DEJAR EN EL OTRO EXTREMO 3.00 MTS DE CABLE PARA CONEXIÓN A SWITCH A PARTIR DEL NIVEL DE PISO TERMINADO DEBIDAMENTE IDENTIFICADO SEGÚN SU UBICACIÓN), RANURAS, RESANES, MATERIALES, MISCELÁNEOS,</t>
  </si>
  <si>
    <t>TI.IRED.003</t>
  </si>
  <si>
    <t>SUMINISTRO Y CABLEADO PARA INSTALACIÓN DE RED VOZ, DATOS, WIFI Y CAMARAS EN PLANTA ALTA Y BAJA. INCLUYE: CABLE UTP CATEGORÍA CAT6 PANDUIT O SUPERIOR, MODELO TX6000, PONCHADO, COLOCACIÓN Y FIJACIÓN  DE NODO EN EL EXTREMO CONFORME A LA NORMA 568-B, INCLUYE: JACK RJ45 CAT6 MODELOS GIGA-TX CJ688TGBU, TAPA DE PARED DE 2 SALIDAS  RJ45 MODELO CFPE2WHY PANDUIT O SUPERIOR  (SE DEBERÁ DEJAR EN EL OTRO EXTREMO 3.00 MTS DE CABLE PARA CONEXIÓN A SWITCH A PARTIR DEL NIVEL DE PISO TERMINADO DEBIDAMENTE IDENTIFICADO SEGÚN SU UBICACIÓN), RANURAS, RESANES, MATERIALES, MISCELÁNEOS, TRABAJO.</t>
  </si>
  <si>
    <t>TI.IRED.004</t>
  </si>
  <si>
    <t>SUMINISTRO Y COLOCACIÓN DE RACK CON PANEL LATERAL EN ÁREA DE CENTRO DE DATOS, DE 42U, HASTA 1500KG, COLOR NEGRO PANDUIT O SUPERIOR, MODELO DNE6212B, PARA MONTAJE DE EQUIPOS ESTANDAR DE 19". INCLUYE: ARMADO, MISCELÁNEOS Y TODO LO NECESARIO PARA SU CORRECTO USO.</t>
  </si>
  <si>
    <t>TI.IRED.005</t>
  </si>
  <si>
    <t>SUMINISTRO Y COLOCACIÓN DE RACK ABIERTO DE 2 POSTES 19", 24U, HASTA 460KG, NEGRO, PARA FIJAR EN PISO, LINKEDPRO O SUPERIOR, MODELO KIT-ORG-24, PARA MONTAJE DE EQUIPOS ESTANDAR DE 19". INCLUYE: TOMACORRIENTE DE 8 CONEXIONES PARA RACK, ORGANIZADOR DE CABLES VERTICAL DE 24 UNIDADES, CHAROLA SENCILLA 2 UNIDADES, JUEGO DE 4 TONILLOS PARA RACK Y JUEGO DE 4 TUERCAS PARA RACK, ARMADO, MATERIAL DE FIJACIÓN, MISCELÁNEOS Y TODO LO NECESARIO PARA SU CORRECTO USO.</t>
  </si>
  <si>
    <t>TI.IRED.006</t>
  </si>
  <si>
    <t>SUMINISTRO Y COLOCACION  DE  SWITCH ARUBA GIGABIT ETHERNET INSTANT ON 1960, 48 PUERTOS 10/100/1000 MBPS POE + 2 PUERTOS SFP+ + 2 PUERTOS 10GBASE-T, 176 GBIT/S, 16000 ENTRADAS - GESTIONADO, COLOCADO EN  RACK DEL CENTRO DE DATOS, INCLUYE, CONEXIONES, PRUEBAS Y TODO LO NECESARIO PARA SU CORRECTA INSTALACION.</t>
  </si>
  <si>
    <t>TI.IRED.007</t>
  </si>
  <si>
    <t>SUMINISTRO  DE EQUIPO INALÁMBRICO  MODELO UAP-NANOHD, MU-MIMO4X4 CON ANTENA BEAMFORMING, HASTA 1.7 GBPS, PARA INTERIOR POE 802.3AF, SOPORTA 200 CLIENTES, CON POE: UBIQUITI NETWORKS O SUPERIOR.</t>
  </si>
  <si>
    <t>TI.IRED.008</t>
  </si>
  <si>
    <t>SUMINISTRO DE EQUIPO INALÁMBRICO UNIFI AC PRO PARA EXTERIOR, RADIO DUAL 5/2.4 Ghz, 450/1300 Mbps 802.3af/at: UBIQUITI NETWORKS O SUPERIOR.</t>
  </si>
  <si>
    <t>TI.IRED.009</t>
  </si>
  <si>
    <t>SUMINISTRO DE CAMARA: HIKVISION O SUPERIOR, MODELO: DS-2CD2345G0P-I, DOMO IP 4 MEGAPIXEL / SERIE PRO + / PANORÁMICA 180° / 10 MTS IR / LENTE 1.68 MM / WDR / POE / MICROSD / USO EN INTERIOR. I</t>
  </si>
  <si>
    <t>TI.IRED.010</t>
  </si>
  <si>
    <t>SUMINISTRO  DE UN SISTEMA DE ALIMENTACIÓN ININTERRUMPIDA UPS NOBREAK SOLA BASIC MICROSR 1000 DE 1000VA (650W) CON 4 CONTACTOS NEMA 5-15R.</t>
  </si>
  <si>
    <t>TI.IRA.0060</t>
  </si>
  <si>
    <t>SUMINISTRO Y COLOCACIÓN  DE PATCH PANEL CAT6 48 PUERTOS OPTRONICS O SUPERIOR MODEL0: OPCAPP508C648M, ORGANIZADOR HORIZONTAL DE 1 UR SENCILLO DE PLASTICO OPTRONICS O SUPERIOR MODEL0:OPRAOH01UPS, BARRA DE 8 CONTACTOS OPTRONICS O SUPERIOR MODELO:OPGABC1908, CHAROLA FIJA PARA GABINETE PROFUNDO OPTRONICS O SUPERIOR MODELO: OPGACHP042; INCLUYE: CONEXIONES DE SALIDAS DE RED, PEINADO Y PONCHADO DE CABLE UTP, TODO LO NECESARIO PARA SU CORRECTA FIJACIÓN EN RACK.</t>
  </si>
  <si>
    <t>TI.IRA.0070</t>
  </si>
  <si>
    <t>INTERCONEXIÓN DE FIBRA ÓPTICA ENTRE LOS EDIFICIOS DEL C.I.N.A. - EDIFICIO DE TECNOLOGÍAS DE LA INFORMACIÓN; INCLUYE: SUMINISTRO DE 100 M. DE FIBRA ÓPTICA PARA EXTERIOR ARMADO DE 6 FIBRAS 50/125 10G MULTIMODO MODELO: OPCFOCE55AR06PPSS OPTRONICS O SUPERIOR, INSTALACIÓN EN AMBOS EXTREMOS CON FAN OUT KIT PARA 6 HILOS MODELO: OPMIFOK0636 MCA. OPTRONICS O SUPERIOR, COLOCACIÓN DE CONECTORES OM3 SC MM DE 900UM COLOR AQUA (2 EN CADA EXTREMO). LADO DEL CINA CONEXIÓN AL DISTRIBUIDOR EXISTENTE, CONEXIÓN A SWICH EXISTENTE CON 1 JUMPER DE FIBRA ÓPTICA LC-SC 50/125 MM (OM3) DÚPLEX COLOR AQUA DE 1 METRO  OPTRONICS O SUPERIOR Y MÓDULO TRANSCEPTOR SFP-10GBASE-SR-ST SFP+, LC, 10000MBIT/S, 300 METROS DE ALCANCE , 850NM; DE LADO DEL EDIFICO DE TECNOLOGÍAS DE LA INFORMACIÓN INSTALACIÓN DE DISTRIBUIDOR DE FIBRA OPTICA PRECARGADO DE 1U DE RACK CON 1 PANEL DE 6 PUERTOS, 6 ACOPLADORES SCP COLOR AQUA OPTRONICS O SUPERIOR, CONEXIÓN DE DOS CONECTORES AL DISTRIBUIDOR, CONEXIÓN A SWICH CON 1 JUMPER DE FIBRA ÓPTICA LC-SC 50/125 MM (OM3) DÚPLEX COLOR AQUA DE 1 METRO  OPTRONICS O SUPERIOR Y MÓDULO TRANSCEPTOR SFP-10GBASE-SR-ST SFP+, LC, 10000MBIT/S, 300 METROS DE ALCANCE, 850NM, INCLUYE PRUEBAS CORRESPONDIENTES PARA EL CORRECTO FUNCIONAMIENTO.</t>
  </si>
  <si>
    <t xml:space="preserve">LOTE </t>
  </si>
  <si>
    <t>TI.IRA.0080</t>
  </si>
  <si>
    <t>SUMINISTRO E INSTALACION DE SISTEMA DE ALARMA, HONEYWELL, INCLUYE SUMINISTRO DE LOS EQUIPOS,1 PANEL DE ALARMA VISTA48/6162RF, 4 SENSOR DE MOVIMIENTO DS-PDP18-EG2(P), 4 CONTACTOS MAGNÉTICOS SF2033, 1 BATERIA DE RESPALDO DE 4AH PL4.512, 1 TRANSFORMADOR 16 VCA RT1640LS, 1 SIRENA DE 30 WATTS SF581A, 1 GABINETE PARA SIRENA DE 30 WATTS IMP30V3 Y 1 TAMPER SFTAMP01, CABLE DE CU 4 X 22 PARA APLICACIONES DE ALARMAS 20ML X 10 SAL, 5 TAPA CIEGA MODUS PRO, EN UN EXTREMO DE , INSTALACIÓN, CALBLEADO, CONEXIÓN, CONFIGURACIÓN, PRUEBAS Y TODO LO NECESARIO PARA SU CORRECTO</t>
  </si>
  <si>
    <t>CAPITULO 7: INSTALACIÓN HIDROSANITARIA</t>
  </si>
  <si>
    <t>TI.IHS.0010</t>
  </si>
  <si>
    <t>INSTALACIÓN DE TINACO DE POLIETILENO DE 1100 LTS TRICAPA, FABRICADO CON PLÁSTICO ANTIBACTERIAS, ROTOPLAS, SE DEBERÁ CONSIDERAR PARA ESTE TRABAJO: SUMINISTRO DEL TINACO, JARRO DE AIRE, ANDAMIOS, CONEXIONES, TUBERÍA TIPO M, HERRAMIENTA, EQUIPO, MANO DE OBRA, VÁLVULA FLOTADOR, FLOTADOR, FILTRO PARA RETENER SEDIMENTOS, VALVULAS, COPLES, UNIONES, CODOS, TEES, ACARREOS, CARGAS, DESCARGAS, ELEVACIONES, ACOPIO Y RETIRO DE MATERIALES PRODUCTO DE LOS DESPERDICIOS A TIRO AUTORIZADO Y LIMPIEZA DEL ÁREA DE TRABAJO.</t>
  </si>
  <si>
    <t>TI.IHS.0020</t>
  </si>
  <si>
    <t>ALIMENTACIÓN Y DESCARGA DE  TINACO de 1100lts, CON TUBERÍA DE COBRE TIPO "M" DIFERENTES DIÁMETROS DE ACUERDO A PROYECTO, A CUALQUIER ALTURA, SE DEBERÁ CONSIDERAR PARA ESTE TRABAJO: SUMINISTRO DE TUBO, MATERIALES MENORES, MANO DE OBRA, HERRAMIENTA, EQUIPO, CARGAS, ACARREOS, ELEVACIONES, TUERCAS UNIÓN, CODOS, TEES, CONECTORES ROSCADOS, PEGAMENTO PVC, SOLDADURA DE COBRE, PASTA FUNDENTE, VALVULA DE AIRE AUTOMATICA,  REDUCCIONES, VÁLVULA DE COMPUERTA, VÁLVULA DE ESFERA, VALVULA DE PURGA, TAPON GALVANIZADO, ABRAZADERAS, CORTES, LIJADO,  DESPERDICIOS, CONEXION (VER DETALLE DE PLANO), DEMOLICION, CRUCE DE ANDADOR, COPLE DE REPARACION, EXCAVACION, RELLENO, CAMA DE ARENA, ACOPIO, PRUEBAS Y RETIRO DE MATERIAL PRODUCTO DE LOS DESPERDICIOS A TIRO AUTORIZADO Y LIMPIEZA DEL ÁREA DE TRABAJO (SE DEBERÁ CONSIDERAR EL DESARROLLO DESDE INSTALACIÓN EN SUBTERRANEA "ACOMETIDA"  A EXTERIOR EN TINACOS).</t>
  </si>
  <si>
    <t>TI.IHS.0070</t>
  </si>
  <si>
    <t>COLOCACIÓN DE INODORO BOLMEN16 ELONGADO CON TRAMPA EXPUESTA 4.8LPD COLOR BLANCO HELVEX O SUPERIOR, CERÁMICA PORCELANIZADA DE ALTO BRILLO GRADO DE CALIDAD A, TIPO I TRAMPA EXPUESTA ESMALTADA INTERNAMENTE, HERRAJE AHORRADOR DUAL FLUSH DE BOTÓN 3 Y 6 LTS, SIN GRIETAS EN EL ESMALTE, SE DEBERÁ CONSIDERAR PARA ESTE TRABAJO: SUMINISTRO DEL MUEBLE SANITARIO, MANGUERA FLEXIBLE, MATERIALES, HERRAMIENTA, EQUIPO, MANO DE OBRA, NIVELACIÓN, CON SISTEMA DE DESCARGA TURVEX CON SIFÓN JET, ESPEJO DE AGUA OPTIMO Y CON TRAMPA ESMALTADA, TORTILLOS DE FIJACIÓN, TAQUETES, RONDANAS Y COBRE  TORNILLOS, SELLO DE CAMPECHE, SILICÓN, ASIENTO  100% DE POLIPROPILENO VIRGEN CON AGENTE ANTIMICROBIAL, FRENTE ABIERTO Y TAPA DE LÍNEA,VÁLVULA DE ADMISIÓN, ACARREOS, CARGAS, DESCARGAS, LIMPIEZA DEL ÁREA DE TRABAJO.</t>
  </si>
  <si>
    <t>TI.IHS.0080</t>
  </si>
  <si>
    <t>COLOCACIÓN DE LAVABO CHICO DE EMPOTRAR A MURO COLOR BLANCO FABRICADO CON CERÁMICA VITRIFICADA HORNEADA A ALTA TEMPERATURA ACABADO PORCELANIZADA CON ALTO BRILLO PARA VALVULA DE 4”, REBOSADERO FRONTAL, SE DEBERÁ CONSIDERAR PARA ESTE TRABAJO: SUMINISTRO DEL MUEBLE SANITARIO MODELO 52006042, URREA O SUPERIOR, CONEXIONES, MATERIALES, HERRAMIENTA, CUBRETALADROS, EQUIPO, MANO DE OBRA, NIVELACIÓN, FIJACIÓN, PIJAS, CONTRA DE  REJILLA, CESPOL DE GUSANO,EMPAQUE CHUPÓN, ALIMENTADO FLEXIBLE, SILICÓN, MATERIAL DE FIJACIÓN, ACARREOS, CARGAS, ACOPIO Y RETIRO DE MATERIAL PRODUCTO DE LOS DESPERDICIOS A TIRO AUTORIZADO Y LIMPIEZA DEL ÁREA DE TRABAJO.</t>
  </si>
  <si>
    <t>TI.IHS.530</t>
  </si>
  <si>
    <t>COLOCACIÓN DE MINGITORIO SECO MOJAVE, MODELO: MG MOJAVE TDS2, FABRICADO CON CERÁMICA HORNEADA A ALTA TEMPERATURA CON ACABADO PORCELANIZADO DE ALTO BRILLO, COLOR BLANCO, MCA HELVEX O SUPERIOR, SE DEBERÁ CONSIDERAR PARA ESTE TRABAJO: SUMINISTRO DEL MINGITORIO, HERRAMIENTA, EQUIPO, MANO DE OBRA, KIT DE INSTALACIÓN, PRUEBAS, ACOPIO Y RETIRO DE DESPERDICIOS A TIRO AUTORIZADO Y LIMPIEZA DEL ÁREA DE TRABAJO.</t>
  </si>
  <si>
    <t>TI.IHS.0090</t>
  </si>
  <si>
    <t>SUMINISTRO Y COLOCACIÓN DE LLAVE ECONOMIZADORA PARA LAVABO FABRICADA EN LATÓN CON ACABADO CROMADO PARA HACERLA RESISTENTE A LA CORROSIÓN Y HUMEDAD, HELVEX O SUPERIOR, MODELO TV-106, INCLUYE:  SUMINISTRO DE LOS MATERIALES, MANGUERA FLEXIBLE,  HERRAMIENTA, EQUIPO, MANO DE OBRA, FIJACIÓN, RESANES, ACARREOS, CARGAS, ACOPIO Y RETIRO DE MATERIAL PRODUCTO DE LOS DESPERDICIOS A TIRO AUTORIZADO, MISCELÁNEOS Y LIMPIEZA DEL ÁREA DE TRABAJO.</t>
  </si>
  <si>
    <t>SUBTOTAL TECNOLOGIAS DE LA INFORMACIÓN</t>
  </si>
  <si>
    <t>B</t>
  </si>
  <si>
    <t xml:space="preserve"> I-LINE</t>
  </si>
  <si>
    <t>CAPITULO B1: CIMENTACION</t>
  </si>
  <si>
    <t>ILINE-CIM.0010</t>
  </si>
  <si>
    <t>LIMPIEZA, DESPALME, TRAZO Y NIVELACIÓN DE TERRENO; SE DEBERÁ CONSIDERAR PARA ESTE TRABAJO: MANO DE OBRA, HERRAMIENTA, ACARREOS DE MATERIAL PRODUCTO DE LA LIMPIEZA Y DESPALME (HASTA 15CM PROMEDIO) DENTRO Y FUERA DE OBRA A TIRO AUTORIZADO, TRASPALEOS, APILE DE MATERIAL, BANCOS DE NIVEL, ESTACAS DE MADERA DE PINO DE 3ª, REFERENCIAS Y LIMPIEZA DEL ÁREA DE TRABAJO.</t>
  </si>
  <si>
    <t>ILINE-CIM.020</t>
  </si>
  <si>
    <t>EXCAVACIÓN  DE CEPA POR MEDIOS MECÁNICOS,  EN  MATERIAL B O C, A CUALQUIER PROFUNDIDAD Y GRADO DE DIFICULTAD,  SE DEBERÁ CONSIDERAR PARA ESTE TRABAJO; MANO DE OBRA, HERRAMIENTA, MAQUINARÍA, EQUIPO, TRASPALEOS, AFINE DE TALUDES Y FONDO A MANO, APILE DE MATERIAL, CARGA MECÁNICA Y RETIRO DEL MATERIAL FUERA DE LA OBRA A TIRO AUTORIZADO POR LAS AUTORIDADES CORRESPONDIENTES Y LIMPIEZA DE LA ZONA DE TRABAJO.</t>
  </si>
  <si>
    <t>M3</t>
  </si>
  <si>
    <t>ILINE-CIM.0030</t>
  </si>
  <si>
    <t>RELLENO CON SELECTO, PRODUCTO DE EXCAVACIÓN, COMPACTADO EN CAPAS DE MÁXIMO 15CM DE ESPESOR, SE DEBERÁ DE CONSIDERAR PARA ESTE TRABAJO: SELECCION DE MATERIAL AUTORIZADO, HUMEDAD ÓPTIMA, COMPACTACIÓN AL 85% DE LA PRUEBA PROCTOR ESTÁNDAR, MANO DE OBRA, HERRAMIENTA, EQUIPO, ACARREOS DENTRO DE LA OBRA, TRASPALEOS, EXTENDIDO, AGUA, MEDIDO COMPACTO CONFORME A DIMENSIONES DE PLANOS, ACOPIO Y RETIRO DE DESPERDICIOS A TIRO AUTORIZADO Y LIMPIEZA DEL ÁREA DE TRABAJO.</t>
  </si>
  <si>
    <t>ILINE-CIM.0040</t>
  </si>
  <si>
    <t>RELLENO CON TEPETATE O MATERIAL DE BANCO DE LA REGIÓN, COMPACTADO CON MAQUINARIA Y AGUA EN CAPAS DE MÁXIMO 15CM DE ESPESOR, SE DEBERÁ DE CONSIDERAR PARA ESTE TRABAJO: MATERIAL INERTE (TEPETATE), HUMEDAD ÓPTIMA, COMPACTACIÓN AL 85% DE LA PRUEBA PROCTOR ESTÁNDAR, MANO DE OBRA, HERRAMIENTA, EQUIPO, ACARREOS DENTRO DE LA OBRA, TRASPALEOS, EXTENDIDO, AGUA, MEDIDO COMPACTO CONFORME A DIMENSIONES DE PLANOS, ACOPIO Y RETIRO DE DESPERDICIOS A TIRO AUTORIZADO Y LIMPIEZA DEL ÁREA DE TRABAJO.</t>
  </si>
  <si>
    <t>ILINE-CIM.0050</t>
  </si>
  <si>
    <t>PLANTILLA DE CONCRETO HECHO EN OBRA F'C= 100KG/CM2 DE 5 CM. DE ESPESOR PROMEDIO, SE DEBERÁ CONSIDERAR PARA ESTE TRABAJO: MATERIALES, MANO DE OBRA, HERRAMIENTA, EQUIPO, CIMBRA DE FRONTERA, ELEVACIONES, CARGAS, ACARREOS, REGLEADO, NIVELADO, LIMPIEZA DE LA ZONA DE TRABAJO, ACOPIO Y RETIRO DE DESPERDICIOS A TIRO AUTORIZADO Y LIMPIEZA DE LA ZONA DE TRABAJO.</t>
  </si>
  <si>
    <t>ILINE-CIM.0060</t>
  </si>
  <si>
    <t>ACERO REFUERZO EN CIMENTACIÓN DIÁMETRO. #3 FY=4200 KG/CM2. INCLUYENDO LOS TRASLAPES, SILLETAS INDUSTRIALES (MCA. FTP), GANCHOS, ESCUADRAS Y DESPERDICIOS NECESARIOS,  SUMINISTRO, HABILITADO, ARMADO Y PRUEBAS DE LABORATORIO.</t>
  </si>
  <si>
    <t>KG</t>
  </si>
  <si>
    <t>ILINE-CIM.0070</t>
  </si>
  <si>
    <t>ACERO REFUERZO EN CIMENTACIÓN DIÁMETRO. #4 FY=4200 KG/CM2. INCLUYENDO LOS TRASLAPES, SILLETAS INDUSTRIALES (MCA. FTP O SUPERIOR), GANCHOS, ESCUADRAS Y DESPERDICIOS NECESARIOS,  SUMINISTRO, HABILITADO,  ARMADO Y PRUEBAS DE LABORATORIO.</t>
  </si>
  <si>
    <t>ILINE-CIM.0080</t>
  </si>
  <si>
    <t>CIMBRA PARA CIMENTACIÓN CON MADERA DE PINO DE 3RA. ACABADO COMÚN, INCLUYE; CORTES, DESMOLDANTE, ALAMBRE RECOCIDO, CLAVOS,  CIMBRADO Y DESCIMBRADO, DESPERDICIOS, MATERIAL Y MANO DE OBRA.</t>
  </si>
  <si>
    <t>ILINE-CIM.0090</t>
  </si>
  <si>
    <t>CONCRETO HECHO EN OBRA, F'C=250 KG/CM2 EN CIMENTACIÓN, T.M.A. 3/4", INCLUYE; ELABORACIÓN, COLOCADO, VIBRADO Y CURADO DURANTE 7 DÍAS (3 VECES AL DÍA) COMO MÍNIMO, PRUEBAS DE LABORATORIO, Y TODO LO NECESARIO PARA SU CORRECTA EJECUCIÓN. (1 MUESTRA DE 3 CILINDROS POR CADA 6 M3)</t>
  </si>
  <si>
    <t>ILINE-CIM.0100</t>
  </si>
  <si>
    <t>MURETE DE ENRASE EN CIMENTACIÓN DE 14 CM DE ESPESOR,  ELABORADO CON TABICON TIPO PESADO 10X14X28 CM. ASENTADO CON MORTERO,  CEM-ARENA 1:4, INCLUYE: MANO DE OBRA, SUMINISTRO, ELEVACIÓN, MOVIMIENTOS HORIZONTALES, CARGAS, DESCARGAS Y ACARREOS DE LOS MATERIALES HASTA EL LUGAR DE SU UTILIZACIÓN, HERRAMIENTA, RECORTES, PREPARACIÓN DE LA SUPERFICIE DE DESPLANTE, TRAZO Y DESPLANTE, REPARTICIÓN UNIFORME DE JUNTAS VERTICALES, CUATRAPEO Y REMATES ADECUADOS, JUNTAS HORIZONTALES CONTINUAS Y A NIVEL, JUNTAS VERTICALES, AL CENTRO Y A PLOMO, REMATES VERTICALES COMO PREPARACIÓN DE CASTILLOS, ACOPIO Y RETIRO DE DESPERDICIOS A TIRO AUTORIZADO Y LIMPIEZA DEL ÁREA DE TRABAJO. NO SE ADMITEN DESPLOMES MAYORES A 1:300.</t>
  </si>
  <si>
    <t>ILINE-CIM.0110</t>
  </si>
  <si>
    <t>CADENA DE DESPLANTE DE 14X25 CMS (CD1/CC1) CON CONCRETO F'C=250 KG/CM2, ARMADO CON 4 VAR. DE 3/8", EST. DE 1/4" @ 15 CMS. INCLUYE: CRUCE DE VARILLAS, CIMBRA COMÚN, COLADO Y VIBRADO, DESCIMBRADO, COLADO MONOLÍTICO PREFERENTEMENTE.</t>
  </si>
  <si>
    <t>ILINE-CIM.0110.1</t>
  </si>
  <si>
    <t>IMPERMEABILIZACIÓN DE CADENA DE DESPLANTE CD1  (EN DOS CARAS), CON IMPERMEABILIZANTE IMPERCOAT PRIMARIO SL DE IMPERQUIMIA O SIMILAR, A DOS MANOS SIN DILUIR, INCLUYE; MATERIAL, MANO DE OBRA, RIEGO DE ARENA LIMPIA EN LA CARA SUPERIOR DE LA CD1 Y TODO LO NECESARIO PARA SU CORRECTA EJECUCIÓN.</t>
  </si>
  <si>
    <t>m2</t>
  </si>
  <si>
    <t>ILINE-CIM.0120</t>
  </si>
  <si>
    <t>CASTILLO DE 14X20 CMS (K-1. KS1) CON CONCRETO F'C=200 KG/CM2, ARMADO CON 4 VAR. DE 3/8", EST. DE 1/4", EXTREMOS 6@10 Y CENTRO @ 20CMS. INCLUYE: CRUCE DE VARILLAS, CIMBRA COMUN, COLADO Y VIBRADO, DESCIMBRADO, COLADO MONOLITICO PREFERENTEMENTE.</t>
  </si>
  <si>
    <t>ILINE-CIM.0130</t>
  </si>
  <si>
    <t>CASTILLO DE 14X25 CMS (K-2, KS-2) CON CONCRETO F'C=200 KG/CM2, ARMADO CON 4 VARS 1/2" Y EST. 1/4" ES=6@10, TC=@17 Y EI=6@10 CMS, INCLUYE: CRUCE DE VARILLAS, CIMBRA COMUN, COLADO Y VIBRADO, DESCIMBRADO, COLADO MONOLITICO PREFERENTEMENTE.</t>
  </si>
  <si>
    <t>CAPITULO B2: ESTRUCTURA</t>
  </si>
  <si>
    <t>ILINE-EST.0010</t>
  </si>
  <si>
    <t>ACERO DE REFUERZO DEL NO. 2 (ALAMBRÓN) F'Y=2530 KG/CM2, EN ESTRUCTURA, PLANTA BAJA Y ALTA, INCLUYE: MATERIALES, CORTES, TRASLAPES, SILLETAS, GANCHOS, ESCUADRAS, ACARREOS, DESPERDICIOS, HABILITADO Y ARMADO, AMARRES, MANO DE OBRA, EQUIPO Y HERRAMIENTA.  ELEVACIONES HASTA UNA ALTURA DE 9.00 MT.</t>
  </si>
  <si>
    <t>ILINE-EST.0020</t>
  </si>
  <si>
    <t>ACERO DE REFUERZO DEL NO. 3 F'Y= 4200 KG/CM2, EN ESTRUCTURA, PLANTA BAJA Y ALTA, INCLUYE: MATERIALES, CORTES, TRASLAPES, SILLETAS INDUSTRIALES (MCA. FTP O SUPERIOR), GANCHOS, ESCUADRAS, ACARREOS, DESPERDICIOS, HABILITADO Y ARMADO, AMARRES, MANO DE OBRA, EQUIPO Y HERRAMIENTA.  ELEVACIONES HASTA UNA ALTURA DE 9.00 MT., PRUEBAS DE LABORATORIO.</t>
  </si>
  <si>
    <t>ILINE-EST.0030</t>
  </si>
  <si>
    <t>ACERO DE REFUERZO DEL NO. 4 F'Y= 4200 KG/CM2, EN ESTRUCTURA, PLANTA BAJA Y ALTA, INCLUYE: MATERIALES, CORTES, TRASLAPES, SILLETAS INDUSTRIALES (MCA. FTP), GANCHOS, ESCUADRAS, ACARREOS, DESPERDICIOS, HABILITADO Y ARMADO, AMARRES, MANO DE OBRA, EQUIPO Y HERRAMIENTA.  ELEVACIONES HASTA UNA ALTURA DE 9.00 MT., PRUEBAS DE LABORATORIO.</t>
  </si>
  <si>
    <t>ILINE-EST.0040</t>
  </si>
  <si>
    <t>CIMBRA EN TRABES ACABADO COMUN (LOSA DE ENTREPISO), CON MADERA DE PINO O TRIPLAY DE PINO DE 16 MM., INCLUYE: CORTES, DESMOLDANTE, ALAMBRE  RECOCIDO, CLAVOS, CIMBRADO Y DESCIMBRADO, DESPERDICIOS, MATERIAL, MANO DE OBRA Y ELEVACIONES HASTA UNA ALTURA DE 9.00 MT.</t>
  </si>
  <si>
    <t>ILINE-EST.0050</t>
  </si>
  <si>
    <t>CIMBRA PARA LOSAS, ACABADO APARENTE , CON TRIPLAY DE PINO DE 16 MM., INCLUYE: LOSA DE ENTREPISO Y LOSA DE AZOTEA, FRONTERA, CORTES, DESMOLDANTE, ALAMBRE RECOCIDO, CLAVOS,  CIMBRADO Y DESCIMBRADO, DESPERDICIOS, MATERIAL Y MANO DE OBRA Y ELEVACIONES HASTA UNA ALTURA DE 9.00 MT.</t>
  </si>
  <si>
    <t>ILINE-EST.0060</t>
  </si>
  <si>
    <t>CONCRETO HECHO EN OBRA, F'C=250 KG/CM2 EN LOSA DE AZOTEA, T.M.A. 3/4",  ADICIONADO CON IMPERMEABILIZANTE INTEGRAL PARA CONCRETO (FESTERGRAL) EN PROPORCIÓN DEL 4%  (2 KG) POR CADA BULTO DE CEMENTO, INCLUYE; COLADO MONOLÍTICAMENTE CON TRABES Y CADENAS DE CERRAMIENTO ELABORACIÓN, COLOCADO, VIBRADO Y CURADO DURANTE 7 DÍAS (3 VECES AL DÍA) COMO MÍNIMO, PRUEBAS DE LABORATORIO  (UNA MUESTRA DE 3 CILINDROS POR CADA 6 M3), Y TODO LO NECESARIO PARA SU CORRECTA EJECUCIÓN.</t>
  </si>
  <si>
    <t>ILINE-EST.0070</t>
  </si>
  <si>
    <t>SUMINISTRO Y COLOCACIÓN DE ADITIVO FESTERMIX PARA ACELERAR EL FRAGUADO INICIAL E INCREMENTAR LA RESISTENCIA A EDADES CORTAS DEL CONCRETO, EN PROPORCIÓN DE 0.25 LTS POR CADA SACO DE CEMENTO, EN TRABES Y LOSAS DE ENTREPISO Y AZOTEA. INCLUYE ELEVACIONES DENTRO DEL CONCRETO Y TODO LO NECESARIO PARA SU CORRECTA EJECUCIÓN.</t>
  </si>
  <si>
    <t>CAPITULO B3: ALBAÑILERIA Y ACABADOS</t>
  </si>
  <si>
    <t>ILINE-ALB.0010</t>
  </si>
  <si>
    <t>SUMINISTRO Y COLOCACIÓN DE ANCLAJE DE 4 VARILLAS DE 3/8 PARA CASTILLOS; INCLUYE:  4 PERFORACIÓN DE 1/2" EN CADENA DE CONCRETO ARMADO,  LONGITUD DE LA VARILLA 25CM, 12 DE PROFUNDIDAD, ESCUADRA DE 8 X 5CMS, RELLENO DE BARRENOS CON INYECCIÓN DE ANCLAJE QUIMICO 100% EPOXICO CF 1000 O SUPERIOR ,  MANO DE OBRA, HERRAMIENTA, EQUIPO, DESPERDICIO, CORTES, Y TODO LO NECESARIO PARA SU CORRECTA EJECUCIÓN.</t>
  </si>
  <si>
    <t>ILINE-ALB.0020</t>
  </si>
  <si>
    <t>RETIRO DE VENTANA EN MURO EXISTENTE; INCLUYE: MANO DE OBRA, HERRAMIENTA, EQUIPO, CORTES,  ACARREOS,  Y TODO LO NECESARIO PARA SU CORRECTA EJECUCIÓN.</t>
  </si>
  <si>
    <t>ILINE-ALB.0030</t>
  </si>
  <si>
    <t>MURO COMÚN DE TABIQUE ROJO RECOCIDO DE 14 CM. DE ESPESOR CON TABIQUE DE 7X14X28 CMS., A PLOMO, ASENTADO CON CEMENTO-MORTERO-ARENA, PROP. 1/2:1:4 1/2, INCLUYE: ANDAMIOS, ELEVACIONES HASTA UNA ALTURA DE 4.20 MTS., LIMPIEZA Y RETIRO DE SOBRANTES.</t>
  </si>
  <si>
    <t>ILINE-ALB.0040</t>
  </si>
  <si>
    <t>CASTILLOS DE CONCRETO F'C=200 KG/CM2, TIPO K1 DE 14 X 20 CM., ARMADO CON 4 VARS. 3/8" Y EST. 1/4" 6@10, CENTRO - @20CMS. AMBOS EXTREMOS, EN PLANTA BAJA, INCLUYE: CRUCES DE VARILLAS, ANCLAJE, CIMBRADO COMÚN, COLADO, VIBRADO, DESCIMBRADO, ANDAMIOS Y ELEVACIONES.</t>
  </si>
  <si>
    <t>ILINE-ALB.0050</t>
  </si>
  <si>
    <t>CASTILLOS DE CONCRETO F'C=200 KG/CM2, TIPO K2 DE 14 X 25 CM., ARMADO CON 4 VARS. 1/2" Y EST. 1/4" 6@10, CENTRO - @17CMS,   AMBOS EXTREMOS, INCLUYE: CRUCES DE VARILLAS, ANCLAJE, CIMBRADO COMÚN, COLADO, VIBRADO, DESCIMBRADO, ANDAMIOS Y ELEVACIONES.</t>
  </si>
  <si>
    <t>ILINE-ALB.0060</t>
  </si>
  <si>
    <t>CADENA DE CERRAMIENTO CC1 DE 14 X 25CMS, DE CONCRETO F'C=250 KG/CM2, ARMADO CON 4 VARS. 3/8" Y ESTRIBOS DE 1/4" 6@10, CENTRO - @17CMS,INCLUYE: CRUCES DE VARILLAS, ANCLAJE, CIMBRADO COMÚN, COLADO, VIBRADO, DESCIMBRADO, ANDAMIOS Y ELEVACIONES.</t>
  </si>
  <si>
    <t>ILINE-ALB.0070</t>
  </si>
  <si>
    <t>FIRME DE CONCRETO SIMPLE DE F'C=150 KG/CM2 REFORZADO CON MALLA ELECTROSOLDADA 6X6-10X10 DE 8 CM. DE ESPESOR,  INCLUYE: NIVELACIÓN,  COMPACTACIÓN, MAESTREADO, DESPERDICIOS,  ACABADO CON REGLA METALICA RAYADO CON BROCHA Y LIMPIEZA DEL ÁREA DE TRABAJO.</t>
  </si>
  <si>
    <t>ILINE-ALB.0080</t>
  </si>
  <si>
    <t>APLANADO FINO EN MUROS DE TABIQUE Y CONCRETO, CON MEZCLA DE CEMENTO-MORTERO-ARENA, PROP. 1/2:1:5 A PLOMO Y REGLA, CON LLANA DE MADERA, INCLUYE: REMATES, BOQUILLAS, RECORTE DE APLANADO PARA ZOCLO, PICADO DE ELEMENTOS DE CONCRETO PARA MEJOR ADHERENCIA HERRAMIENTA, MATERIALES Y MANO DE OBRA, LIMPIEZA Y RETIRO DE SOBRANTES FUERA DE LA OBRA, TERMINADO LISO O RAYADO CON ESPONJA, ANDAMIOS Y ELEVACIONES.</t>
  </si>
  <si>
    <t>ILINE-ALB.0090</t>
  </si>
  <si>
    <t>SUMINISTRO Y APLICACIÓN DE PINTURA VINILICA A TRES MANOS LAVABLE VINIMEX DE COMEX O SUPERIOR, ACABADO SATINADO, COLOR ELEGIDO EN OBRA PARA MUROS, COLUMNAS, TRABES Y PLAFONES, TRABAJO TERMINADO ; INCLUYE: APLICACION DE SELLADOR, PREPARACION DE LA SUPERFICIE, REBABEO, PLASTE NECESARIO, RESANADOR, ZOCLOS, RETIRO DE DESPERDICIOS A TIRO AUTORIZADO Y LIMPIEZA DEL ÁREA DE TRABAJO.</t>
  </si>
  <si>
    <t>ILINE-ALB.0100</t>
  </si>
  <si>
    <t>SUMINISTRO Y APLICACIÓN DE SISTEMA IMPERMEABLE ACRÍLICO ELASTÓMERO EN FRIO, THERMOTECK DOBLE ACCIÓN O SUPERIOR, INCLUYE 1 CAPA DE SELLADOR PRIMARIO ACRÍLICO THERMOTECK O SUPERIOR, BLANCO, 3 CAPAS DE IMPERMEABILIZANTE ACRÍLICO THERMOTECK DOBLE ACCIÓN 5 AÑOS O SUPERIOR, INTERCALADO CON 1 CAPA DE MEMBRANA DE POLIÉSTER REFORZADA THERMOTECK O SUPERIOR, ACABADO REFLECTIVO Y AISLANTE TÉRMICO COLOR BLANCO, CEMENTO PLÁSTICO PARA SELLADO DE FISURAS, MANO DE OBRA ESPECIALIZADA, ACARREOS DENTRO Y FUERA DE OBRA, LIMPIEZA DEL ÁREA DE TRABAJO, ACOPIO Y RETIRO DE ESCOMBRO A TIRO AUTORIZADO. SE DEBERÁ ENTREGAR UNA GARANTÍA POR ESCRITO DE 5 AÑOS O SUPERIOR POR PARTE DEL FABRICANTE EN MATERIAL Y MANO DE OBRA.</t>
  </si>
  <si>
    <t>TOTAL CAPITULO B3: ALBAÑILERIA Y ACABADOS</t>
  </si>
  <si>
    <t>CAPITULO B4: INSTALACION ELECTRICA</t>
  </si>
  <si>
    <t>ILINE-IE.0010</t>
  </si>
  <si>
    <t>SALIDA PARA ALUMBRADO CON DOS CAJA GALVANIZADA CUADRADA DE 1/2”, TUBO CONDUIT PVC PESADO DE 3/4”, CABLES THW CALIBRE 12 CONDUMEX O SUPERIOR Y DESNUDO CALIBRE 12. SEGÚN PLANO APAGADOR BTICINO MODUS PRO E2001PTL, PLACA DE 1 V BLANCA MODUS PRO E5N1PTL, SE DEBERÁ CONSIDERAR PARA ESTE TRABAJO: SUMINISTRO DE LOS MATERIALES, CONEXIONES, CURVAS  Y TUBERÍA CONDUIT PVC SERVICIO PESADO, CORTES, DESPERDICIOS, CAJAS Y CHALUPA,  ALAMBRE GUÍA, MANO DE OBRA, HERRAMIENTA Y LIMPIEZA DEL ÁREA DE TRABAJO.</t>
  </si>
  <si>
    <t>SAL</t>
  </si>
  <si>
    <t>ILINE-IE.0020</t>
  </si>
  <si>
    <t>SUMINISTRO Y COLOCACION DE LUMINARIA MODELO MONTISI V, SOBREPONER, CARCASA DE LAMINA DE ACERO, TERMINADO BLANCO, PANTALLA LOUVER, TUBO LED T5 DE 2 X 16W, TECNOLITE.  INCLUYE: FIJACION, CONEXIÓNES Y PRUEBAS.</t>
  </si>
  <si>
    <t>ILINE-IE.0030</t>
  </si>
  <si>
    <t>SALIDA PARA CONTACTO CON 2 CHALUPA GALVANIZADA, TUBO DE PVC PESADO DE 3/4", SE DEBERÁ CONSIDERAR PARA ESTE TRABAJO: TUBERÍA CONDUIT, CORTES, DESPERDICIOS, CABLES THW CALIBRE 12 CONDUMEX O SUPERIOR Y DESNUDO CAL 12. CODOS, COPLES, 2 CONTACTO BTICINO MODUS SENCILLO ATERRIZADO E2023NPTL, 2  PLACA DE 1 V BLANCA MODUS PRO E5N1PTL, ALAMBRE GUÍA, MANO DE OBRA, HERRAMIENTA, EQUIPO, TODO LO NECESARIO PARA EL BUEN FUNCIONAMIENTO.</t>
  </si>
  <si>
    <t>ILINE-IE.0040</t>
  </si>
  <si>
    <t>SALIDA ELÉCTRICA TABLERO DE ALUMBRADO QO4  A 220V. CON TUBERÍA CONDUIT DE PVC PESADO DE  25MM Ø INCLUYE: CAJAS DE REGISTRO DE 25 MM, TAPAS, GUIADO, CABLEADO CON CABLE CAL. 8 Y DESNUDO  10, TUBERÍA EXTERIOR GALVANIZADA PARED GRUESA Y TUBERÍA CONDUIT PVC PESADO EN PISO, MONITOR Y CONTRA, ABRAZADERAS, CONEXIONES, MATERIAL DE FIJACION, ENCINTADO, MATERIAL, HERRAMIENTA Y  MANO DE OBRA, CONTACTO, PRUEBAS Y TODO LO NECESARIO PARA SU BUEN FUNCIONAMIENTO.</t>
  </si>
  <si>
    <t>ILINE-IE.0050</t>
  </si>
  <si>
    <t>TABLERO DE ALUMBRADO QO4 ,2F-3H,  DE EMPOTRAR, SE DEBERÁ CONSIDERAR PARA ESTE TRABAJO:  SUMINISTRO DE TABLERO, CABLE  CALIBRE 8 CONDUMEX O SUPERIOR  Y DESNUDO DEL NUMERO 10,  MATERIALES MENORES, HERRAMIENTA, CONEXIÓN,  PRUEBAS Y LIMPIEZA DEL ÁREA DE TRABAJO.</t>
  </si>
  <si>
    <t>ILINE-IE.0060</t>
  </si>
  <si>
    <t>INTERRUPTOR TERMOMAGNÉTICO DE 1 POLO 15 A 50 AMPS., SE DEBERÁ CONSIDERAR PARA ESTE TRABAJO: SUMINISTRO DEL INTERRUPTOR, MATERIALES, HERRAMIENTA, CONEXIÓN, PRUEBAS Y LIMPIEZA DEL ÁREA DE TRABAJO.</t>
  </si>
  <si>
    <t>ILINE-IE.0070</t>
  </si>
  <si>
    <t>SUMINISTRO E INSTALACIÓN DE 3 TUBOS PVC CONDUIT TIPO PESADO DE 3" X 3 MTS DEL TABLERO DE TRANSFERENCIA A I-LINE NUEVO DE ACUERDO CON PROYECTO, MATERIALES, ACCESORIOS, CODOS, CONECTORES, MANO DE OBRA, EXCAVACIÓN, RELLENO CON MATERIAL SELECTO, RANURAS, CORTES, RESANES, HERRAMIENTA, EQUIPO Y TODO LO NECESARIO PARA SU CORRECTA EJECUCIÓN.</t>
  </si>
  <si>
    <t>ILINE-IE.0080</t>
  </si>
  <si>
    <t>SUMINISTRO E INSTALACIÓN DE 4 TUBOS PVC CONDUIT TIPO PESADO DE 4" X 3 MTS DEL REGISTRO INTERIOR A REGISTRO EXTERIOR, MATERIALES, EXCAVACIÓN, RELLENO CON MATERIAL SELECTO, ACCESORIOS, CODOS, CONECTORES, MANO DE OBRA, RANURAS, CORTES, RESANES,  HERRAMIENTA, EQUIPO Y TODO LO NECESARIO PARA SU CORRECTA EJECUCIÓN.</t>
  </si>
  <si>
    <t>ILINE-IE.0090</t>
  </si>
  <si>
    <t>SUMINISTRO E INSTALACIÓN DE CABLEADO PARA INTERCONEXION DEL TABLERO DE TRANSFERECIA EXISTENTE AL TABLERO I-LINE; INCLUYE: 8 CABLES CU 3/0 AWG THHN/THWN-2 90°C MAS 1 CABLE 1/0 CU DESNUDO PARA TIERRA FISICA X 6MTS VIAKÓN O CALIDAD SUPERIOR, MATERIALES, ACCESORIOS, MANO DE OBRA, PRUEBAS, EQUIPO Y HERRAMIENTA.</t>
  </si>
  <si>
    <t>ILINE-IE.0100</t>
  </si>
  <si>
    <t>SUMINISTRO E INSTALACIÓN DE TABLERO I-LINE MODELO ML400201B (TABLERO I-LINE C/ZAP 400A 20 CTOS TAM 1) MCA.  SCHNEIDER ELECTRIC O SUPERIOR  DE ACUERDO AL PLANO, INSTALADO DE ACUERDO AL MANUAL DEL FABRICANTE, INCLUYE:  CAJA, INTERIOR, Y FRENTE, MATERIAL, HERRAMIENTA, EQUIPO, MISELANEOS, MANO DE OBRA CERTIFICADA  Y TODO LO NECESARIO PARA SU CORRECTA EJECUCIÓN.</t>
  </si>
  <si>
    <t>ILINE-IE.0110</t>
  </si>
  <si>
    <t>SUMINISTRO, COLOCACIÓN Y CONEXIÓN DE INTERRUPTOR TERMOMAGNÉTICO DE 3X150 AMP. MODELO HDA36150 SCHNEIDER O SUPERIOR, INCLUYE: SUMINISTRO DEL INTERRUPTOR, MATERIALES, HERRAMIENTA, CONEXIÓN, PRUEBAS Y LIMPIEZA DEL ÁREA DE TRABAJO.</t>
  </si>
  <si>
    <t>ILINE-IE.0120</t>
  </si>
  <si>
    <t>CONSTRUCCIÓN DE REGISTRO INTERIOR ELÉCTRICO DE 0.80X0.80X0.60 m.; INCLUYE: EXCAVACIÓN, MURO DE TABICÓN PESADO 10X14X28 cm., APLANADO INTERIOR, ABOCINADO EN ENTRADA DE TUBERÍAS, FONDO DE FIRME ACABADO ESCOBILLADO DE 08cm. DE ESPESOR, MATERIALES, MANO DE OBRA, EQUIPO Y HERRAMIENTA.</t>
  </si>
  <si>
    <t>ILINE-IE.0130</t>
  </si>
  <si>
    <t>SUMINSTRO Y COLOCACIÓN DE TAPA METÁLICA DE DOS HOJAS PARA REGISTRO ELÉCTRICO DE 0.8X0.80 m., A BASE DE PLACA DE 3/16", MARCO Y CONTRAMARCO DE ÁNGULO DE 1¼"; INCLUYE: PRIMER ANTICORROSIVO, PINTURA ESMALTE, BISAGRAS, MATERIALES, MANO DE OBRA, EQUIPO Y HERRAMIENTA</t>
  </si>
  <si>
    <t>TOTAL CAPITULO B4: INSTALACION ELECTRICA</t>
  </si>
  <si>
    <t>CAPITULO B5: HERRERIA Y CANCELERIA</t>
  </si>
  <si>
    <t>ILINE-HYC-P01</t>
  </si>
  <si>
    <t>PUERTA METÁLICA DE ACCESO PRINCIPAL, DE 2.20 X 0.90MTS FORMADA POR TABLERO DE DUELA PARA ENSAMBLAR TIPO COMERCIAL DE LÁMINA CAL. 18 DE 170MM CON MARCO A BASE DE PERFILES DE SECCIÓN CUADRADA TIPO COMERCIAL DE LÁMINA CAL. 18 DE 1 1/2" X 1 1/2" (38X38MM), PINTADA CON PINTURA EPÓXICA Y TERMINADA CON ESMALTE ALQUIDÁLICO COLOR BLANCO, SE DEBERÁ CONSIDERAR PARA ESTE TRABAJO: HERRAMIENTA, MANO DE OBRA, EQUIPO, SUMINISTRO DE PERFILES Y LÁMINA, MATERIALES, HERRAJES, COLOCACIÓN, BISAGRA DE LIBRO, PINTURA EPÓXICA, PERFIL DE SECCIÓN RECTANGULAR DE 5/32"X3", MARCO TUBULAR, CONTRAMARCO,CHAPA PHILLIPS AS-725 O SUPERIOR, FIJACIÓN DE TAL MANERA QUE PERMITA ABRIRSE SIN ROCES NI FORZADURAS, CARGAS, ACARREOS, ELEVACIONES, ACOPIO, RETIRO DE MATERIALES PRODUCTO DE LOS DESPERDICIOS A TIRO AUTORIZADO Y LIMPIEZA DEL ÁREA DE TRABAJO</t>
  </si>
  <si>
    <t>ILINE-HYC-V01</t>
  </si>
  <si>
    <t>SUMINISTRO Y COLOCACION DE VENTANA (V1) DE ALUMINIO ANODIZADO NATURAL DE 2" MCA. CUPRUM O SUPERIOR DE 1.0 X 1.0 MT.  (FIJA Y CORREDIZA), CRISTAL FILTRASOL DE 6 MM. DE ESPESOR, INCLUYE: MANIJAS, JALADERAS, VINILOS, FELPAS, ACRILASTIC, SELLADOR, HERRAMIENTA, MANO DE OBRA  Y TODO LO NECESARIO PARA SU BUEN FUNCIONAMIENTO.</t>
  </si>
  <si>
    <t>TOTAL CAPITULO B5: HERRERIA Y CANCELERIA</t>
  </si>
  <si>
    <t>SUBTOTAL I-LINE</t>
  </si>
  <si>
    <t>C</t>
  </si>
  <si>
    <t>OBRA EXTERIOR</t>
  </si>
  <si>
    <t>CAPÍTULO C1: OBRA EXTERIOR</t>
  </si>
  <si>
    <t>TI.OEX.0010</t>
  </si>
  <si>
    <t>EXCAVACIÓN Y RELLENO DE ZANJA PARA DUCTO, EN  MATERIAL B O C, DE 40 CM DE ANCHO POR 50 CM DE PROFUNDIDAD Y A CUALQUIER GRADO DE DIFICULTAD, SE DEBERÁ CONSIDERAR PARA ESTE TRABAJO; MANO DE OBRA, HERRAMIENTA, EQUIPO, TRASPALEOS, AFINE DE TALUDES Y FONDO,  CAMA DE MATERIAL SELECTO,  RELLENO DE MATERIAL PRODUCTO DE EXCAVACION, ACARREO Y LIMPIEZA DEL ÁREA DE TRABAJO.</t>
  </si>
  <si>
    <t>TI.OEX.0020</t>
  </si>
  <si>
    <t>EXCAVACIÓN Y RELLENO DE ZANJA PARA DUCTO, EN  MATERIAL B O C, DE 40 CM DE ANCHO POR 80 CM DE PROFUNDIDAD Y A CUALQUIER GRADO DE DIFICULTAD, TRAMO REGISTRO EDIFICIO-REGISTRO RED GENERAL, SE DEBERÁ CONSIDERAR PARA ESTE TRABAJO; MANO DE OBRA, HERRAMIENTA, EQUIPO, TRASPALEOS,  AFINE DE TALUDES Y FONDO, CAMA DE ARENA,  RELLENO DE MATERIAL PRODUCTO DE EXCAVACION, ACARREO Y LIMPIEZA DEL ÁREA DE TRABAJO.</t>
  </si>
  <si>
    <t>TI.OEX.0030</t>
  </si>
  <si>
    <t>SUMINISTRO Y COLOCACION DE TUBO CONDUIT PVC PESADO DE 4" DE DIÁMETRO, TRAMO PLANTA DE EMERGENCIA I-LINE - EDIFICIO, SE DEBERÁ CONSIDERAR PARA ESTE TRABAJO: MANO DE OBRA, HERRAMIENTA, ACCESORIOS DE FIJACIÓN, COPLES,  RUPTURA DE 6 REGISTROS EXISTENTES PARA ATRAVESAR TUBO, SELLADO Y EMBOQUILLADO DE MUROS ACABADO FINO, CAMA DE MATERIAL SELECTO, ACARREOS, CORTES, DESPERDICIOS, LIMPIEZA DEL ÁREA DE TRABAJO.</t>
  </si>
  <si>
    <t>TI.OEX.0040</t>
  </si>
  <si>
    <t>TUBO DE PVC HIDRÁULICO RD 26, DE 32 MM., DE DIÁMETRO, TIPO ANGER. SE DEBERÁ CONSIDERAR PARA ESTE TRABAJO: SUMINISTRO DEL TUBO, MATERIALES MENORES, CONEXIONES, HERRAMIENTA, EQUIPO, MANO DE OBRA, CORTES, LIGAS, ANILLOS, DESPERDICIOS, PEGAMENTO, LIMPIADOR DE PVC, LIJA, ESTOPA, ACARREOS, ELEVACIONES, ACOPIO Y RETIRO DE MATERIAL PRODUCTO DE LOS DESPERDICIOS A TIRO AUTORIZADO Y LIMPIEZA DEL ÁREA DE TRABAJO</t>
  </si>
  <si>
    <t>TI.OEX.0050</t>
  </si>
  <si>
    <t>SUMINISTRO Y COLOCACION DE TUBO CONDUIT PVC PESADO DE 2" DE DIÁMETRO, TRAMO REGISTRO RED - EDIFICIO, SE DEBERÁ CONSIDERAR PARA ESTE TRABAJO: MANO DE OBRA, HERRAMIENTA, ACCESORIOS DE FIJACIÓN, COPLES,  RUPTURA  REGISTROS EXISTENTES PARA ATRAVESAR TUBO, SELLADO Y EMBOQUILLADO DE MUROS ACABADO FINO, CAMA DE MATERIAL SELECTO, ACARREOS, CORTES, DESPERDICIOS, LIMPIEZA DEL ÁREA DE TRABAJO.</t>
  </si>
  <si>
    <t>SG.OEX.0060</t>
  </si>
  <si>
    <t>COLOCACIÓN DE TUBO DE P.V.C. SANITARIO REFORZADO DE 150 MM DE DIÁMETRO, TRAMO REGISTRO SANITARIO RED GENERAL- EDIFICIO, SE DEBERÁ CONSIDERAR PARA ESTE TRABAJO: SUMINISTRO DE MATERIALES, MANO DE OBRA, TRAZO, NIVELACIÓN, CORTES, DESPERDICIOS,COOPLES,  PEGAMENTO, LIJA, HERRAMIENTA, EQUIPO, ACOPIO Y RETIRO DE MATERIALES PRODUCTO DE LOS DESPERDICIOS A TIRO AUTORIZADO Y LIMPIEZA DEL ÁREA DE TRABAJO.</t>
  </si>
  <si>
    <t>TI.OEX.0070</t>
  </si>
  <si>
    <t>SUMINISTRO, COLOCACIÓN Y CONEXIÓN DE CABLE DE DISTRIBUCIÓN SECUNDARIA 3 X 350 + 1 X 4/0  (DRS) 600 V / 75 °C, VIAKON O SUPERIOR, NÚMERO DE ARTÍCULO WR72  NORMA CFE, TRAMO DE LA PLANTA DE EMERGENCIA I-LINE - TABLERO DE DISTRUBUCIÓN DEL EDIFICIO,  SE DEBERÁ CONSIDERAR PARA ESTE TRABAJO: SUMINISTRO, COLOCACIÓN EN DUCTO, DEJAR UNA VUETA MINIMO EN CADA REGISTRO (COCA), CABLE DE ARRASTRE DE 7MM CON CAPACIDAD DE TENSIÓN HASTA DE 950 KG, CRUCE DE 2 REGISTROS, DEMOLICIONES,CORTES, RESANES, DESPERDICIOS, ACARREOS Y LIMPIEZA DEL ÁREA DE TRABAJO</t>
  </si>
  <si>
    <t>TI.OEX.0080</t>
  </si>
  <si>
    <t>SUMINISTRO Y COLOCACIÓN DE CABLE DESNUDO DE COBRE CALIBRE 8 PARA CONEXIÓN TRAMO TABLERO I-LINE - TABLERO DEL EDIFICIO. INCLUYE:  CABLEADO, CONEXIONES, MISCELÁNEOS Y PRUEBAS.</t>
  </si>
  <si>
    <t>TI.OEX.0090</t>
  </si>
  <si>
    <t>FABRICACIÓN DE REGISTRO ELÉCTRICO DE 100X100X100CM MEDIDAS INTERIORES, DE MURO DE TABICON PESADO ASENTADO CON MORTERO CEMENTO ARENA 1:3, CON APLANADO PULIDO NTERIOR Y EXTERIOR, SE DEBERÁ DE CONSIDERAR PARA ESTE TRABAJO: TRAZO, EXCAVACIÓN, RELLENO PERIMETRAL, TAPA DE 12CM ESPESOR DE CONCRETO F´C=200KG/CM2 ARMADA CON VARILLA NO. 3 @ 20 CM. AMBOS SENTIDOS, FONDO DE GRAVA, PLANTILLA DE 8.0CM DE ESPESOR DE CONCRETO F´C=100KG/CM2 PARA DESPLANTE DE MUROS, ÁNGULO SOPORTE PARA CABLES DE 1"X1"X1/8", LETRAS DE IDENTIFICACIÓN (B.T.), PASOS DE DUCTOS, SOPORTE PARA LEVANTAR TAPA, ACARREOS, ACOPIO Y RETIRO DE DESPERDICIOS A TIRO AUTORIZADO Y LIMPIEZA DEL ÁREA DE TRABAJO</t>
  </si>
  <si>
    <t>TI.OEX.0100</t>
  </si>
  <si>
    <t>REGISTRO HIDRÁULICO DE 60 CM X 60  CM X ALTURA VARIABLE. (MEDIDAS INTERIORES) CON TABICON DE CEMENTO TIPO PESADO DE 10 X 14 X 28 CM. MURETES DE 14 CMS. DE ESPESOR, JUNTEADO CON MEZCLA CEMENTO-ARENA PROP. 1:4, PLANTILLA DE CONCRETO SIMPLE, PISO DE CONCRETO F'C=100 KG/CM2 DE 8 CM. ACABADO PULIDO, APLANADO PULIDO INTERIOR Y ACABADO COMÚN EN EXTERIOR,TAPA HECHA CON MARCO Y CONTRA MARCO EN CUÑA CON SOLERA DE 2"X 1/4", Y COLADA CON CONCRETO SIMPLE, ACABADO RAYADO, INCLUYE: MATERIAL, MANO DE OBRA, HERRAMIENTA Y LIMPIEZA DEL ÁREA DE TRABAJO</t>
  </si>
  <si>
    <t>REGISTRO DE RED DE 60 CM X 60  CM X ALTURA VARIABLE. (MEDIDAS INTERIORES) CON TABICON DE CEMENTO TIPO PESADO DE 10 X 14 X 28 CM. MURETES DE 14 CMS. DE ESPESOR, JUNTEADO CON MEZCLA CEMENTO-ARENA PROP. 1:4, PLANTILLA DE CONCRETO SIMPLE, PISO DE CONCRETO F'C=100 KG/CM2 DE 8 CM. ACABADO PULIDO, APLANADO PULIDO INTERIOR Y ACABADO COMÚN EN EXTERIOR,TAPA HECHA CON MARCO Y CONTRA MARCO EN CUÑA CON SOLERA DE 2"X 1/4", Y COLADA CON CONCRETO SIMPLE, ACABADO RAYADO, INCLUYE: MATERIAL, MANO DE OBRA, HERRAMIENTA Y LIMPIEZA DEL ÁREA DE TRABAJO</t>
  </si>
  <si>
    <t>TI.OEX.0110</t>
  </si>
  <si>
    <t>CADENA O CASTILLO DE 14X20CMS CON CONCRETO F'C=200 KG/CM2, ARMADO CON 4 VAR. DE 3/8", EST @ 17CMS. INCLUYE: CRUCE DE VARILLAS, CIMBRA COMUN, COLADO Y VIBRADO, DESCIMBRADO, COLADO MONOLITICO PREFERENTEMENTE.</t>
  </si>
  <si>
    <t>TI.OEX.0120</t>
  </si>
  <si>
    <t>TI.OEX.0130</t>
  </si>
  <si>
    <t>BANQUETA DE CONCRETO F'C=150KG/CM2 DE 10 CM DE ESPESOR REPORZADA CON MALLA ELECTRO SOLDADA 66-10 10. INCLUYE: CIMBRA APARENTE, FORJADO DE NARIZ (BOLEADA) 7 CM MAX.ARMADA. CON VAR. # 3 LONG. Y TRANVERSAL DE 45 CMS @  40 CM Y PREPARACIÓN Y COMPACTACION  DEL SUELO PARA RECIBIR CONCRETO.</t>
  </si>
  <si>
    <t>TI.OEX.0140</t>
  </si>
  <si>
    <t>SUMINISTRO Y RELLENO DE MATERIAL SELECTO PRODUCTO DE EXCAVACIÓN, COMPACTADO CON BAILARINA O PLACA VIBRATORIA Y AGUA, EN CAPAS DE 20 CM DE ESPESOR AL 90% DE SU P.V.S. INCLUYE:,  ACARREO DENTRO DE LA OBRA.</t>
  </si>
  <si>
    <t>TI.OEX.0150</t>
  </si>
  <si>
    <t>FABRICACIÓN DE GUARNICIÓN TRAPEZOIDAL DE CONCRETO F'C=150 KG/CM2, DE 20 CM DE BASE POR 15 CM DE CORONA Y 40 CM DE ALTURA PROMEDIO, ARMADA CON 4 VARILLAS DE # 3 Y ESTRIBOS DEL # 2 @ 20 CM., SE DEBERÁ DE CONSIDERAR PARA ESTE TRABAJO: CONCRETO HECHO EN OBRA, ACERO DE REFUERZO, MANO DE OBRA, MATERIALES, NIVELACIÓN, CIMBRA APARENTE, COLADO, DESCIMBRADO, CURADO CON MEMBRANA, ACARREOS, CARGAS, DESCARGAS, ELEVACIONES, ACOPIO Y RETIRO DE DESPERDICIOS A TIRO AUTORIZADO Y LIMPIEZA DEL ÁREA DE TRABAJO.</t>
  </si>
  <si>
    <t>TI.OEX.0160</t>
  </si>
  <si>
    <t>PISO DE ADOQUÍN HEXAGONAL EN COLOR NATURAL DE 8 CM DE ESPESOR, ASENTADO SOBRE 5CMS DE CAMA DE ARENA, SE DEBERÁ DE CONSIDERAR PARA ESTE TRABAJO: PREPARACIÓN DE LA SUPERFICIE, COMPACTACIÓN, RIEGO DE IMPREGNACIÓN, ARENA DE MINA, POREO, MANO DE OBRA, MATERIALES, NIVELACIÓN, ACARREOS, CARGAS, DESCARGAS, ELEVACIONES, ACOPIO Y RETIRO DE DESPERDICIOS A TIRO AUTORIZADO Y LIMPIEZA DEL ÁREA DE TRABAJO.</t>
  </si>
  <si>
    <t>TI.OEX.0170</t>
  </si>
  <si>
    <t>TI.OEX.0180</t>
  </si>
  <si>
    <t>SUMINISTRO Y COLOCACION DE TUBO PEAD CORRUGADO  DE 20 CMS DE DIAMETRO, INCLUYE: EXCAVACION, RELLENO Y COMPACTACION</t>
  </si>
  <si>
    <t>TI.OEX.0190</t>
  </si>
  <si>
    <t>MURETE DE ENRASE EN CIMENTACIÓN DE 28 CM DE ESPESOR,  ELABORADO CON BLOCK TIPO PESADO 10X14X28 CM. ASENTADO CON MORTERO,  CEM-ARENA 1:4</t>
  </si>
  <si>
    <t>SUBTOTAL OBRA EXTERIOR</t>
  </si>
  <si>
    <t>SUB TOTAL =</t>
  </si>
  <si>
    <t>I.V.A=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</si>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</sst>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00"/>
    <numFmt numFmtId="165" formatCode="_-&quot;$&quot;* #,##0.00_-;\-&quot;$&quot;* #,##0.00_-;_-&quot;$&quot;* &quot;-&quot;??_-;_-@_-"/>
  </numFmts>
  <fonts count="19" x14ac:knownFonts="1">
    <font>
      <sz val="10"/>
      <name val="Arial"/>
    </font>
    <font>
      <sz val="10"/>
      <name val="Arial"/>
      <family val="2"/>
    </font>
    <font>
      <b/>
      <sz val="14"/>
      <name val="Arial Black"/>
      <family val="2"/>
    </font>
    <font>
      <sz val="10"/>
      <name val="MS Sans Serif"/>
    </font>
    <font>
      <b/>
      <sz val="7"/>
      <name val="Arial Narrow"/>
      <family val="2"/>
    </font>
    <font>
      <b/>
      <sz val="9"/>
      <name val="Arial Narrow"/>
      <family val="2"/>
    </font>
    <font>
      <sz val="7"/>
      <name val="Arial Narrow"/>
      <family val="2"/>
    </font>
    <font>
      <sz val="10"/>
      <name val="Arial Narrow"/>
      <family val="2"/>
    </font>
    <font>
      <sz val="9"/>
      <name val="Arial Narrow"/>
      <family val="2"/>
    </font>
    <font>
      <sz val="7"/>
      <name val="Arial"/>
      <family val="2"/>
    </font>
    <font>
      <sz val="10"/>
      <name val="MS Sans Serif"/>
      <family val="2"/>
    </font>
    <font>
      <sz val="9"/>
      <color theme="1"/>
      <name val="Arial Narrow"/>
      <family val="2"/>
    </font>
    <font>
      <sz val="10"/>
      <color theme="1"/>
      <name val="Arial Narrow"/>
      <family val="2"/>
    </font>
    <font>
      <b/>
      <sz val="9"/>
      <color theme="1"/>
      <name val="Arial Narrow"/>
      <family val="2"/>
    </font>
    <font>
      <b/>
      <sz val="8"/>
      <name val="Arial"/>
      <family val="2"/>
    </font>
    <font>
      <sz val="9"/>
      <color theme="5" tint="-0.249977111117893"/>
      <name val="Arial Narrow"/>
      <family val="2"/>
    </font>
    <font>
      <sz val="8"/>
      <name val="Arial"/>
      <family val="2"/>
    </font>
    <font>
      <sz val="9"/>
      <color rgb="FFFF0000"/>
      <name val="Arial Narrow"/>
      <family val="2"/>
    </font>
    <font>
      <b/>
      <sz val="11"/>
      <name val="Arial Narrow"/>
      <family val="2"/>
    </font>
  </fonts>
  <fills count="4">
    <fill>
      <patternFill patternType="none"/>
    </fill>
    <fill>
      <patternFill patternType="gray125"/>
    </fill>
    <fill>
      <patternFill patternType="solid">
        <fgColor rgb="FFE5FC92"/>
        <bgColor indexed="64"/>
      </patternFill>
    </fill>
    <fill>
      <patternFill patternType="solid">
        <fgColor theme="6" tint="0.39997558519241921"/>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8">
    <xf numFmtId="0" fontId="0" fillId="0" borderId="0"/>
    <xf numFmtId="43" fontId="1" fillId="0" borderId="0" applyFont="0" applyFill="0" applyBorder="0" applyAlignment="0" applyProtection="0"/>
    <xf numFmtId="165" fontId="1" fillId="0" borderId="0" applyFont="0" applyFill="0" applyBorder="0" applyAlignment="0" applyProtection="0"/>
    <xf numFmtId="0" fontId="1" fillId="0" borderId="0"/>
    <xf numFmtId="0" fontId="3" fillId="0" borderId="0"/>
    <xf numFmtId="43" fontId="1" fillId="0" borderId="0" applyFont="0" applyFill="0" applyBorder="0" applyAlignment="0" applyProtection="0"/>
    <xf numFmtId="43" fontId="1" fillId="0" borderId="0" applyFont="0" applyFill="0" applyBorder="0" applyAlignment="0" applyProtection="0"/>
    <xf numFmtId="40" fontId="10" fillId="0" borderId="0" applyFont="0" applyFill="0" applyBorder="0" applyAlignment="0" applyProtection="0"/>
  </cellStyleXfs>
  <cellXfs count="147">
    <xf numFmtId="0" fontId="0" fillId="0" borderId="0" xfId="0"/>
    <xf numFmtId="0" fontId="2" fillId="0" borderId="1" xfId="3" applyFont="1" applyBorder="1" applyAlignment="1">
      <alignment horizontal="center" vertical="top"/>
    </xf>
    <xf numFmtId="0" fontId="2" fillId="0" borderId="2" xfId="3" applyFont="1" applyBorder="1" applyAlignment="1">
      <alignment horizontal="center" vertical="top"/>
    </xf>
    <xf numFmtId="0" fontId="2" fillId="0" borderId="3" xfId="3" applyFont="1" applyBorder="1" applyAlignment="1">
      <alignment horizontal="center" vertical="top"/>
    </xf>
    <xf numFmtId="0" fontId="3" fillId="0" borderId="0" xfId="4"/>
    <xf numFmtId="1" fontId="4" fillId="0" borderId="4" xfId="3" applyNumberFormat="1" applyFont="1" applyFill="1" applyBorder="1" applyAlignment="1">
      <alignment horizontal="left" vertical="top" wrapText="1"/>
    </xf>
    <xf numFmtId="0" fontId="5" fillId="0" borderId="0" xfId="3" applyFont="1" applyFill="1" applyBorder="1" applyAlignment="1">
      <alignment horizontal="center" vertical="center" wrapText="1"/>
    </xf>
    <xf numFmtId="0" fontId="5" fillId="0" borderId="5" xfId="3" applyFont="1" applyFill="1" applyBorder="1" applyAlignment="1">
      <alignment horizontal="center" vertical="center" wrapText="1"/>
    </xf>
    <xf numFmtId="1" fontId="4" fillId="0" borderId="4" xfId="3" applyNumberFormat="1" applyFont="1" applyBorder="1" applyAlignment="1">
      <alignment horizontal="left" vertical="top"/>
    </xf>
    <xf numFmtId="0" fontId="6" fillId="0" borderId="0" xfId="3" applyFont="1" applyBorder="1" applyAlignment="1">
      <alignment horizontal="left" vertical="top"/>
    </xf>
    <xf numFmtId="0" fontId="4" fillId="0" borderId="0" xfId="3" applyFont="1" applyBorder="1" applyAlignment="1">
      <alignment horizontal="center" vertical="top"/>
    </xf>
    <xf numFmtId="4" fontId="6" fillId="0" borderId="0" xfId="3" applyNumberFormat="1" applyFont="1" applyBorder="1" applyAlignment="1">
      <alignment horizontal="left" vertical="top"/>
    </xf>
    <xf numFmtId="4" fontId="6" fillId="0" borderId="5" xfId="3" applyNumberFormat="1" applyFont="1" applyBorder="1" applyAlignment="1">
      <alignment horizontal="left" vertical="top"/>
    </xf>
    <xf numFmtId="4" fontId="6" fillId="0" borderId="0" xfId="3" applyNumberFormat="1" applyFont="1" applyBorder="1" applyAlignment="1">
      <alignment horizontal="left" vertical="top" wrapText="1"/>
    </xf>
    <xf numFmtId="4" fontId="6" fillId="0" borderId="5" xfId="3" applyNumberFormat="1" applyFont="1" applyBorder="1" applyAlignment="1">
      <alignment horizontal="left" vertical="top" wrapText="1"/>
    </xf>
    <xf numFmtId="1" fontId="7" fillId="0" borderId="6" xfId="3" applyNumberFormat="1" applyFont="1" applyBorder="1" applyAlignment="1">
      <alignment horizontal="center" vertical="top"/>
    </xf>
    <xf numFmtId="0" fontId="7" fillId="0" borderId="7" xfId="3" applyFont="1" applyBorder="1" applyAlignment="1">
      <alignment vertical="top"/>
    </xf>
    <xf numFmtId="0" fontId="7" fillId="0" borderId="7" xfId="3" applyFont="1" applyBorder="1" applyAlignment="1">
      <alignment horizontal="center" vertical="top"/>
    </xf>
    <xf numFmtId="2" fontId="7" fillId="0" borderId="7" xfId="3" applyNumberFormat="1" applyFont="1" applyFill="1" applyBorder="1" applyAlignment="1">
      <alignment horizontal="center" vertical="top"/>
    </xf>
    <xf numFmtId="43" fontId="7" fillId="0" borderId="7" xfId="1" applyFont="1" applyBorder="1" applyAlignment="1">
      <alignment horizontal="right" vertical="top"/>
    </xf>
    <xf numFmtId="0" fontId="7" fillId="0" borderId="8" xfId="3" applyFont="1" applyBorder="1" applyAlignment="1">
      <alignment horizontal="right" vertical="top"/>
    </xf>
    <xf numFmtId="1" fontId="5" fillId="2" borderId="9" xfId="3" applyNumberFormat="1" applyFont="1" applyFill="1" applyBorder="1" applyAlignment="1">
      <alignment horizontal="center" vertical="top"/>
    </xf>
    <xf numFmtId="0" fontId="5" fillId="2" borderId="10" xfId="3" applyFont="1" applyFill="1" applyBorder="1" applyAlignment="1">
      <alignment horizontal="center" vertical="top" wrapText="1"/>
    </xf>
    <xf numFmtId="0" fontId="5" fillId="2" borderId="10" xfId="3" applyFont="1" applyFill="1" applyBorder="1" applyAlignment="1">
      <alignment horizontal="center" vertical="top"/>
    </xf>
    <xf numFmtId="0" fontId="5" fillId="2" borderId="10" xfId="3" applyFont="1" applyFill="1" applyBorder="1" applyAlignment="1">
      <alignment horizontal="right" vertical="top"/>
    </xf>
    <xf numFmtId="43" fontId="5" fillId="2" borderId="10" xfId="1" applyFont="1" applyFill="1" applyBorder="1" applyAlignment="1">
      <alignment horizontal="center" vertical="top"/>
    </xf>
    <xf numFmtId="164" fontId="5" fillId="2" borderId="11" xfId="3" applyNumberFormat="1" applyFont="1" applyFill="1" applyBorder="1" applyAlignment="1">
      <alignment horizontal="right" vertical="top"/>
    </xf>
    <xf numFmtId="1" fontId="5" fillId="2" borderId="1" xfId="3" applyNumberFormat="1" applyFont="1" applyFill="1" applyBorder="1" applyAlignment="1">
      <alignment horizontal="center" vertical="top"/>
    </xf>
    <xf numFmtId="0" fontId="5" fillId="2" borderId="2" xfId="3" applyFont="1" applyFill="1" applyBorder="1" applyAlignment="1">
      <alignment horizontal="center" vertical="top" wrapText="1"/>
    </xf>
    <xf numFmtId="0" fontId="5" fillId="2" borderId="2" xfId="3" applyFont="1" applyFill="1" applyBorder="1" applyAlignment="1">
      <alignment horizontal="center" vertical="top"/>
    </xf>
    <xf numFmtId="0" fontId="5" fillId="2" borderId="2" xfId="3" applyFont="1" applyFill="1" applyBorder="1" applyAlignment="1">
      <alignment horizontal="right" vertical="top"/>
    </xf>
    <xf numFmtId="43" fontId="5" fillId="2" borderId="2" xfId="1" applyFont="1" applyFill="1" applyBorder="1" applyAlignment="1">
      <alignment horizontal="center" vertical="top"/>
    </xf>
    <xf numFmtId="164" fontId="5" fillId="2" borderId="3" xfId="3" applyNumberFormat="1" applyFont="1" applyFill="1" applyBorder="1" applyAlignment="1">
      <alignment horizontal="right" vertical="top"/>
    </xf>
    <xf numFmtId="49" fontId="5" fillId="2" borderId="12" xfId="3" applyNumberFormat="1" applyFont="1" applyFill="1" applyBorder="1" applyAlignment="1">
      <alignment horizontal="center" vertical="top"/>
    </xf>
    <xf numFmtId="0" fontId="5" fillId="2" borderId="13" xfId="3" applyFont="1" applyFill="1" applyBorder="1" applyAlignment="1">
      <alignment horizontal="left" vertical="top" wrapText="1"/>
    </xf>
    <xf numFmtId="0" fontId="5" fillId="2" borderId="13" xfId="3" applyFont="1" applyFill="1" applyBorder="1" applyAlignment="1">
      <alignment horizontal="center" vertical="top"/>
    </xf>
    <xf numFmtId="0" fontId="5" fillId="2" borderId="14" xfId="3" applyFont="1" applyFill="1" applyBorder="1" applyAlignment="1">
      <alignment horizontal="right" vertical="top"/>
    </xf>
    <xf numFmtId="0" fontId="3" fillId="0" borderId="0" xfId="4" applyBorder="1" applyAlignment="1"/>
    <xf numFmtId="0" fontId="8" fillId="0" borderId="15" xfId="5" applyNumberFormat="1" applyFont="1" applyFill="1" applyBorder="1" applyAlignment="1" applyProtection="1">
      <alignment horizontal="left" vertical="top" wrapText="1"/>
      <protection locked="0"/>
    </xf>
    <xf numFmtId="0" fontId="8" fillId="0" borderId="0" xfId="3" applyNumberFormat="1" applyFont="1" applyFill="1" applyBorder="1" applyAlignment="1">
      <alignment horizontal="justify" vertical="top" wrapText="1"/>
    </xf>
    <xf numFmtId="0" fontId="8" fillId="0" borderId="0" xfId="5" applyNumberFormat="1" applyFont="1" applyFill="1" applyBorder="1" applyAlignment="1" applyProtection="1">
      <alignment horizontal="center" vertical="top" wrapText="1"/>
      <protection locked="0"/>
    </xf>
    <xf numFmtId="2" fontId="8" fillId="0" borderId="0" xfId="6" applyNumberFormat="1" applyFont="1" applyFill="1" applyBorder="1" applyAlignment="1" applyProtection="1">
      <alignment horizontal="center" vertical="top"/>
      <protection locked="0"/>
    </xf>
    <xf numFmtId="43" fontId="8" fillId="0" borderId="0" xfId="1" applyFont="1" applyFill="1" applyBorder="1" applyAlignment="1">
      <alignment horizontal="center" vertical="top" wrapText="1"/>
    </xf>
    <xf numFmtId="43" fontId="8" fillId="0" borderId="16" xfId="1" applyFont="1" applyBorder="1" applyAlignment="1">
      <alignment horizontal="center" vertical="top" wrapText="1"/>
    </xf>
    <xf numFmtId="0" fontId="9" fillId="0" borderId="0" xfId="3" applyFont="1" applyBorder="1" applyAlignment="1">
      <alignment horizontal="left" vertical="center" wrapText="1"/>
    </xf>
    <xf numFmtId="2" fontId="8" fillId="0" borderId="0" xfId="6" applyNumberFormat="1" applyFont="1" applyFill="1" applyBorder="1" applyAlignment="1" applyProtection="1">
      <alignment horizontal="center" vertical="top" wrapText="1"/>
      <protection locked="0"/>
    </xf>
    <xf numFmtId="40" fontId="8" fillId="0" borderId="0" xfId="7" applyFont="1" applyFill="1" applyBorder="1" applyAlignment="1" applyProtection="1">
      <alignment horizontal="center" vertical="top" wrapText="1"/>
      <protection locked="0"/>
    </xf>
    <xf numFmtId="0" fontId="8" fillId="0" borderId="17" xfId="5" applyNumberFormat="1" applyFont="1" applyFill="1" applyBorder="1" applyAlignment="1" applyProtection="1">
      <alignment horizontal="left" vertical="top" wrapText="1"/>
      <protection locked="0"/>
    </xf>
    <xf numFmtId="0" fontId="8" fillId="0" borderId="18" xfId="0" applyFont="1" applyFill="1" applyBorder="1" applyAlignment="1" applyProtection="1">
      <alignment horizontal="justify" vertical="top" wrapText="1"/>
      <protection locked="0"/>
    </xf>
    <xf numFmtId="0" fontId="8" fillId="0" borderId="18" xfId="5" applyNumberFormat="1" applyFont="1" applyFill="1" applyBorder="1" applyAlignment="1" applyProtection="1">
      <alignment horizontal="center" vertical="top" wrapText="1"/>
      <protection locked="0"/>
    </xf>
    <xf numFmtId="0" fontId="8" fillId="0" borderId="15" xfId="3" applyFont="1" applyBorder="1" applyAlignment="1">
      <alignment horizontal="left" vertical="top" wrapText="1"/>
    </xf>
    <xf numFmtId="0" fontId="8" fillId="0" borderId="0" xfId="3" applyFont="1" applyBorder="1" applyAlignment="1">
      <alignment horizontal="center" vertical="top" wrapText="1"/>
    </xf>
    <xf numFmtId="2" fontId="8" fillId="0" borderId="0" xfId="3" applyNumberFormat="1" applyFont="1" applyFill="1" applyBorder="1" applyAlignment="1">
      <alignment horizontal="center" vertical="top" wrapText="1"/>
    </xf>
    <xf numFmtId="43" fontId="8" fillId="0" borderId="16" xfId="1" applyFont="1" applyBorder="1" applyAlignment="1">
      <alignment horizontal="right" vertical="top" wrapText="1"/>
    </xf>
    <xf numFmtId="0" fontId="8" fillId="0" borderId="15" xfId="3" applyFont="1" applyBorder="1" applyAlignment="1">
      <alignment vertical="top" wrapText="1"/>
    </xf>
    <xf numFmtId="43" fontId="8" fillId="0" borderId="0" xfId="1" applyFont="1" applyFill="1" applyBorder="1" applyAlignment="1">
      <alignment horizontal="right" vertical="top" wrapText="1"/>
    </xf>
    <xf numFmtId="43" fontId="5" fillId="0" borderId="19" xfId="1" applyFont="1" applyBorder="1" applyAlignment="1">
      <alignment horizontal="right" vertical="top"/>
    </xf>
    <xf numFmtId="43" fontId="5" fillId="0" borderId="20" xfId="1" applyFont="1" applyBorder="1" applyAlignment="1">
      <alignment horizontal="right" vertical="top"/>
    </xf>
    <xf numFmtId="43" fontId="5" fillId="0" borderId="21" xfId="1" applyFont="1" applyFill="1" applyBorder="1" applyAlignment="1">
      <alignment horizontal="right" vertical="top" wrapText="1"/>
    </xf>
    <xf numFmtId="49" fontId="8" fillId="2" borderId="12" xfId="3" applyNumberFormat="1" applyFont="1" applyFill="1" applyBorder="1" applyAlignment="1">
      <alignment horizontal="center" vertical="top"/>
    </xf>
    <xf numFmtId="0" fontId="8" fillId="2" borderId="13" xfId="3" applyFont="1" applyFill="1" applyBorder="1" applyAlignment="1">
      <alignment horizontal="center" vertical="top"/>
    </xf>
    <xf numFmtId="43" fontId="8" fillId="2" borderId="13" xfId="1" applyFont="1" applyFill="1" applyBorder="1" applyAlignment="1">
      <alignment horizontal="right" vertical="top"/>
    </xf>
    <xf numFmtId="0" fontId="8" fillId="2" borderId="14" xfId="3" applyFont="1" applyFill="1" applyBorder="1" applyAlignment="1">
      <alignment horizontal="right" vertical="top"/>
    </xf>
    <xf numFmtId="0" fontId="8" fillId="0" borderId="15" xfId="3" applyFont="1" applyFill="1" applyBorder="1" applyAlignment="1">
      <alignment horizontal="left" vertical="top" wrapText="1"/>
    </xf>
    <xf numFmtId="0" fontId="8" fillId="0" borderId="0" xfId="3" applyFont="1" applyFill="1" applyBorder="1" applyAlignment="1">
      <alignment horizontal="center" vertical="top" wrapText="1"/>
    </xf>
    <xf numFmtId="0" fontId="3" fillId="0" borderId="0" xfId="4" applyAlignment="1">
      <alignment wrapText="1"/>
    </xf>
    <xf numFmtId="43" fontId="8" fillId="0" borderId="0" xfId="1" applyFont="1" applyBorder="1" applyAlignment="1">
      <alignment horizontal="right" vertical="top" wrapText="1"/>
    </xf>
    <xf numFmtId="0" fontId="8" fillId="0" borderId="15" xfId="3" applyNumberFormat="1" applyFont="1" applyFill="1" applyBorder="1" applyAlignment="1">
      <alignment horizontal="left" vertical="top" wrapText="1"/>
    </xf>
    <xf numFmtId="43" fontId="5" fillId="0" borderId="21" xfId="1" applyFont="1" applyBorder="1" applyAlignment="1">
      <alignment horizontal="right" vertical="top" wrapText="1"/>
    </xf>
    <xf numFmtId="43" fontId="5" fillId="2" borderId="13" xfId="1" applyFont="1" applyFill="1" applyBorder="1" applyAlignment="1">
      <alignment horizontal="right" vertical="top"/>
    </xf>
    <xf numFmtId="0" fontId="11" fillId="0" borderId="15" xfId="3" applyFont="1" applyBorder="1" applyAlignment="1">
      <alignment horizontal="left" vertical="top" wrapText="1"/>
    </xf>
    <xf numFmtId="0" fontId="11" fillId="0" borderId="0" xfId="3" applyNumberFormat="1" applyFont="1" applyFill="1" applyBorder="1" applyAlignment="1">
      <alignment horizontal="justify" vertical="top" wrapText="1"/>
    </xf>
    <xf numFmtId="0" fontId="11" fillId="0" borderId="0" xfId="3" applyFont="1" applyBorder="1" applyAlignment="1">
      <alignment horizontal="center" vertical="top" wrapText="1"/>
    </xf>
    <xf numFmtId="2" fontId="11" fillId="0" borderId="0" xfId="3" applyNumberFormat="1" applyFont="1" applyFill="1" applyBorder="1" applyAlignment="1">
      <alignment horizontal="center" vertical="top" wrapText="1"/>
    </xf>
    <xf numFmtId="43" fontId="11" fillId="0" borderId="0" xfId="1" applyFont="1" applyBorder="1" applyAlignment="1">
      <alignment horizontal="right" vertical="top" wrapText="1"/>
    </xf>
    <xf numFmtId="43" fontId="11" fillId="0" borderId="0" xfId="1" applyFont="1" applyFill="1" applyBorder="1" applyAlignment="1">
      <alignment horizontal="right" vertical="top" wrapText="1"/>
    </xf>
    <xf numFmtId="0" fontId="7" fillId="0" borderId="0" xfId="3" applyFont="1" applyAlignment="1">
      <alignment horizontal="justify" vertical="top" shrinkToFit="1"/>
    </xf>
    <xf numFmtId="0" fontId="12" fillId="0" borderId="15" xfId="3" applyFont="1" applyBorder="1" applyAlignment="1">
      <alignment horizontal="justify" vertical="top" shrinkToFit="1"/>
    </xf>
    <xf numFmtId="0" fontId="12" fillId="0" borderId="0" xfId="3" applyFont="1" applyBorder="1" applyAlignment="1">
      <alignment horizontal="center" vertical="top" shrinkToFit="1"/>
    </xf>
    <xf numFmtId="2" fontId="12" fillId="0" borderId="0" xfId="3" applyNumberFormat="1" applyFont="1" applyBorder="1" applyAlignment="1">
      <alignment horizontal="center" vertical="top" shrinkToFit="1"/>
    </xf>
    <xf numFmtId="0" fontId="13" fillId="0" borderId="15" xfId="3" applyFont="1" applyBorder="1" applyAlignment="1">
      <alignment horizontal="right" vertical="top" shrinkToFit="1"/>
    </xf>
    <xf numFmtId="0" fontId="13" fillId="0" borderId="0" xfId="3" applyFont="1" applyBorder="1" applyAlignment="1">
      <alignment horizontal="right" vertical="top" shrinkToFit="1"/>
    </xf>
    <xf numFmtId="43" fontId="5" fillId="0" borderId="16" xfId="1" applyFont="1" applyBorder="1" applyAlignment="1">
      <alignment horizontal="right" vertical="top" wrapText="1"/>
    </xf>
    <xf numFmtId="43" fontId="11" fillId="0" borderId="0" xfId="1" applyFont="1" applyBorder="1" applyAlignment="1">
      <alignment horizontal="center" vertical="top" wrapText="1"/>
    </xf>
    <xf numFmtId="0" fontId="12" fillId="0" borderId="15" xfId="3" applyFont="1" applyBorder="1" applyAlignment="1">
      <alignment horizontal="left" vertical="top" shrinkToFit="1"/>
    </xf>
    <xf numFmtId="43" fontId="11" fillId="0" borderId="0" xfId="1" applyFont="1" applyFill="1" applyBorder="1" applyAlignment="1">
      <alignment horizontal="center" vertical="top" wrapText="1"/>
    </xf>
    <xf numFmtId="43" fontId="8" fillId="0" borderId="16" xfId="1" applyFont="1" applyFill="1" applyBorder="1" applyAlignment="1">
      <alignment horizontal="center" vertical="top" wrapText="1"/>
    </xf>
    <xf numFmtId="0" fontId="12" fillId="0" borderId="15" xfId="3" applyFont="1" applyBorder="1" applyAlignment="1">
      <alignment horizontal="left" vertical="top" wrapText="1"/>
    </xf>
    <xf numFmtId="0" fontId="12" fillId="0" borderId="0" xfId="3" applyFont="1" applyBorder="1" applyAlignment="1">
      <alignment horizontal="center" vertical="top" wrapText="1"/>
    </xf>
    <xf numFmtId="2" fontId="12" fillId="0" borderId="0" xfId="3" applyNumberFormat="1" applyFont="1" applyFill="1" applyBorder="1" applyAlignment="1">
      <alignment horizontal="center" vertical="top" wrapText="1"/>
    </xf>
    <xf numFmtId="0" fontId="13" fillId="0" borderId="15" xfId="3" applyFont="1" applyBorder="1" applyAlignment="1">
      <alignment horizontal="right" vertical="top" wrapText="1"/>
    </xf>
    <xf numFmtId="0" fontId="13" fillId="0" borderId="0" xfId="3" applyFont="1" applyBorder="1" applyAlignment="1">
      <alignment horizontal="right" vertical="top" wrapText="1"/>
    </xf>
    <xf numFmtId="0" fontId="3" fillId="0" borderId="0" xfId="4" applyAlignment="1">
      <alignment vertical="top"/>
    </xf>
    <xf numFmtId="2" fontId="7" fillId="0" borderId="0" xfId="3" applyNumberFormat="1" applyFont="1" applyFill="1" applyAlignment="1">
      <alignment horizontal="center" vertical="top"/>
    </xf>
    <xf numFmtId="0" fontId="5" fillId="0" borderId="15" xfId="3" applyFont="1" applyBorder="1" applyAlignment="1">
      <alignment horizontal="right" vertical="top" wrapText="1"/>
    </xf>
    <xf numFmtId="0" fontId="5" fillId="0" borderId="0" xfId="3" applyFont="1" applyBorder="1" applyAlignment="1">
      <alignment horizontal="right" vertical="top" wrapText="1"/>
    </xf>
    <xf numFmtId="43" fontId="5" fillId="0" borderId="22" xfId="1" applyFont="1" applyBorder="1" applyAlignment="1">
      <alignment horizontal="right" vertical="top"/>
    </xf>
    <xf numFmtId="43" fontId="5" fillId="0" borderId="23" xfId="1" applyFont="1" applyBorder="1" applyAlignment="1">
      <alignment horizontal="right" vertical="top"/>
    </xf>
    <xf numFmtId="43" fontId="5" fillId="3" borderId="14" xfId="1" applyFont="1" applyFill="1" applyBorder="1" applyAlignment="1">
      <alignment horizontal="right" vertical="top" wrapText="1"/>
    </xf>
    <xf numFmtId="49" fontId="5" fillId="2" borderId="24" xfId="3" applyNumberFormat="1" applyFont="1" applyFill="1" applyBorder="1" applyAlignment="1">
      <alignment horizontal="center" vertical="top"/>
    </xf>
    <xf numFmtId="0" fontId="5" fillId="2" borderId="2" xfId="3" applyFont="1" applyFill="1" applyBorder="1" applyAlignment="1">
      <alignment horizontal="left" vertical="top" wrapText="1"/>
    </xf>
    <xf numFmtId="164" fontId="5" fillId="2" borderId="25" xfId="3" applyNumberFormat="1" applyFont="1" applyFill="1" applyBorder="1" applyAlignment="1">
      <alignment horizontal="right" vertical="top"/>
    </xf>
    <xf numFmtId="43" fontId="8" fillId="0" borderId="0" xfId="1" applyFont="1" applyBorder="1" applyAlignment="1">
      <alignment horizontal="center" vertical="top" wrapText="1"/>
    </xf>
    <xf numFmtId="0" fontId="7" fillId="0" borderId="0" xfId="3" applyFont="1" applyFill="1" applyAlignment="1">
      <alignment horizontal="justify" vertical="top" shrinkToFit="1"/>
    </xf>
    <xf numFmtId="43" fontId="8" fillId="0" borderId="16" xfId="1" applyFont="1" applyFill="1" applyBorder="1" applyAlignment="1">
      <alignment horizontal="right" vertical="top" wrapText="1"/>
    </xf>
    <xf numFmtId="164" fontId="14" fillId="0" borderId="19" xfId="0" applyNumberFormat="1" applyFont="1" applyBorder="1" applyAlignment="1">
      <alignment horizontal="right" vertical="top"/>
    </xf>
    <xf numFmtId="164" fontId="14" fillId="0" borderId="20" xfId="0" applyNumberFormat="1" applyFont="1" applyBorder="1" applyAlignment="1">
      <alignment horizontal="right" vertical="top"/>
    </xf>
    <xf numFmtId="164" fontId="14" fillId="0" borderId="21" xfId="0" applyNumberFormat="1" applyFont="1" applyBorder="1" applyAlignment="1">
      <alignment horizontal="right" vertical="top"/>
    </xf>
    <xf numFmtId="0" fontId="5" fillId="2" borderId="13" xfId="3" applyFont="1" applyFill="1" applyBorder="1" applyAlignment="1">
      <alignment horizontal="right" vertical="top"/>
    </xf>
    <xf numFmtId="43" fontId="5" fillId="2" borderId="13" xfId="1" applyFont="1" applyFill="1" applyBorder="1" applyAlignment="1">
      <alignment horizontal="center" vertical="top"/>
    </xf>
    <xf numFmtId="164" fontId="5" fillId="2" borderId="14" xfId="3" applyNumberFormat="1" applyFont="1" applyFill="1" applyBorder="1" applyAlignment="1">
      <alignment horizontal="right" vertical="top"/>
    </xf>
    <xf numFmtId="164" fontId="7" fillId="0" borderId="0" xfId="3" applyNumberFormat="1" applyFont="1" applyAlignment="1">
      <alignment horizontal="justify" vertical="top" shrinkToFit="1"/>
    </xf>
    <xf numFmtId="0" fontId="15" fillId="0" borderId="15" xfId="3" applyFont="1" applyBorder="1" applyAlignment="1">
      <alignment vertical="top" wrapText="1"/>
    </xf>
    <xf numFmtId="0" fontId="15" fillId="0" borderId="0" xfId="3" applyFont="1" applyBorder="1" applyAlignment="1">
      <alignment horizontal="center" vertical="top" wrapText="1"/>
    </xf>
    <xf numFmtId="2" fontId="15" fillId="0" borderId="0" xfId="3" applyNumberFormat="1" applyFont="1" applyFill="1" applyBorder="1" applyAlignment="1">
      <alignment horizontal="center" vertical="top" wrapText="1"/>
    </xf>
    <xf numFmtId="43" fontId="15" fillId="0" borderId="0" xfId="1" applyFont="1" applyBorder="1" applyAlignment="1">
      <alignment horizontal="right" vertical="top" wrapText="1"/>
    </xf>
    <xf numFmtId="43" fontId="15" fillId="0" borderId="16" xfId="1" applyFont="1" applyBorder="1" applyAlignment="1">
      <alignment horizontal="right" vertical="top" wrapText="1"/>
    </xf>
    <xf numFmtId="164" fontId="5" fillId="0" borderId="14" xfId="1" applyNumberFormat="1" applyFont="1" applyBorder="1" applyAlignment="1">
      <alignment horizontal="right" vertical="top" wrapText="1"/>
    </xf>
    <xf numFmtId="0" fontId="5" fillId="2" borderId="10" xfId="3" applyFont="1" applyFill="1" applyBorder="1" applyAlignment="1">
      <alignment horizontal="left" vertical="top" wrapText="1"/>
    </xf>
    <xf numFmtId="43" fontId="7" fillId="0" borderId="0" xfId="1" applyFont="1" applyBorder="1" applyAlignment="1">
      <alignment horizontal="center" vertical="top"/>
    </xf>
    <xf numFmtId="43" fontId="7" fillId="0" borderId="16" xfId="3" applyNumberFormat="1" applyFont="1" applyBorder="1" applyAlignment="1">
      <alignment horizontal="center" vertical="top"/>
    </xf>
    <xf numFmtId="0" fontId="7" fillId="0" borderId="16" xfId="3" applyFont="1" applyBorder="1" applyAlignment="1">
      <alignment horizontal="center" vertical="top"/>
    </xf>
    <xf numFmtId="164" fontId="16" fillId="0" borderId="0" xfId="0" applyNumberFormat="1" applyFont="1" applyBorder="1" applyAlignment="1">
      <alignment horizontal="center" vertical="top"/>
    </xf>
    <xf numFmtId="1" fontId="17" fillId="0" borderId="15" xfId="3" applyNumberFormat="1" applyFont="1" applyBorder="1" applyAlignment="1">
      <alignment horizontal="left" vertical="top"/>
    </xf>
    <xf numFmtId="0" fontId="17" fillId="0" borderId="0" xfId="3" applyFont="1" applyBorder="1" applyAlignment="1">
      <alignment horizontal="center" vertical="top" wrapText="1"/>
    </xf>
    <xf numFmtId="1" fontId="8" fillId="0" borderId="15" xfId="3" applyNumberFormat="1" applyFont="1" applyFill="1" applyBorder="1" applyAlignment="1">
      <alignment horizontal="left" vertical="top"/>
    </xf>
    <xf numFmtId="2" fontId="15" fillId="0" borderId="0" xfId="6" applyNumberFormat="1" applyFont="1" applyFill="1" applyBorder="1" applyAlignment="1" applyProtection="1">
      <alignment horizontal="center" vertical="top" wrapText="1"/>
      <protection locked="0"/>
    </xf>
    <xf numFmtId="0" fontId="3" fillId="0" borderId="0" xfId="4" applyFont="1"/>
    <xf numFmtId="0" fontId="17" fillId="0" borderId="15" xfId="3" applyFont="1" applyFill="1" applyBorder="1" applyAlignment="1">
      <alignment horizontal="left" vertical="top" wrapText="1"/>
    </xf>
    <xf numFmtId="0" fontId="9" fillId="0" borderId="0" xfId="3" applyFont="1" applyFill="1" applyBorder="1" applyAlignment="1">
      <alignment horizontal="left" vertical="center" wrapText="1"/>
    </xf>
    <xf numFmtId="0" fontId="17" fillId="0" borderId="0" xfId="3" applyFont="1" applyFill="1" applyBorder="1" applyAlignment="1">
      <alignment horizontal="center" vertical="top" wrapText="1"/>
    </xf>
    <xf numFmtId="1" fontId="8" fillId="0" borderId="15" xfId="3" applyNumberFormat="1" applyFont="1" applyBorder="1" applyAlignment="1">
      <alignment horizontal="left" vertical="top"/>
    </xf>
    <xf numFmtId="1" fontId="17" fillId="0" borderId="15" xfId="3" applyNumberFormat="1" applyFont="1" applyBorder="1" applyAlignment="1">
      <alignment horizontal="center" vertical="top"/>
    </xf>
    <xf numFmtId="43" fontId="7" fillId="0" borderId="0" xfId="1" applyFont="1" applyBorder="1" applyAlignment="1">
      <alignment horizontal="right" vertical="top"/>
    </xf>
    <xf numFmtId="0" fontId="7" fillId="0" borderId="16" xfId="3" applyFont="1" applyBorder="1" applyAlignment="1">
      <alignment horizontal="right" vertical="top"/>
    </xf>
    <xf numFmtId="43" fontId="5" fillId="0" borderId="15" xfId="1" applyFont="1" applyBorder="1" applyAlignment="1">
      <alignment horizontal="right" vertical="top"/>
    </xf>
    <xf numFmtId="43" fontId="5" fillId="0" borderId="0" xfId="1" applyFont="1" applyBorder="1" applyAlignment="1">
      <alignment horizontal="right" vertical="top"/>
    </xf>
    <xf numFmtId="1" fontId="7" fillId="0" borderId="0" xfId="3" applyNumberFormat="1" applyFont="1" applyAlignment="1">
      <alignment horizontal="center" vertical="top"/>
    </xf>
    <xf numFmtId="0" fontId="7" fillId="0" borderId="0" xfId="3" applyFont="1" applyAlignment="1">
      <alignment vertical="top"/>
    </xf>
    <xf numFmtId="0" fontId="7" fillId="0" borderId="0" xfId="3" applyFont="1" applyAlignment="1">
      <alignment horizontal="center" vertical="top"/>
    </xf>
    <xf numFmtId="43" fontId="7" fillId="0" borderId="0" xfId="1" applyFont="1" applyAlignment="1">
      <alignment horizontal="right" vertical="top"/>
    </xf>
    <xf numFmtId="165" fontId="7" fillId="0" borderId="0" xfId="2" applyFont="1" applyAlignment="1">
      <alignment horizontal="right" vertical="top"/>
    </xf>
    <xf numFmtId="0" fontId="7" fillId="0" borderId="0" xfId="3" applyFont="1" applyAlignment="1">
      <alignment vertical="top" wrapText="1"/>
    </xf>
    <xf numFmtId="43" fontId="18" fillId="2" borderId="0" xfId="1" applyFont="1" applyFill="1" applyAlignment="1">
      <alignment horizontal="right" vertical="top"/>
    </xf>
    <xf numFmtId="165" fontId="18" fillId="2" borderId="0" xfId="3" applyNumberFormat="1" applyFont="1" applyFill="1" applyAlignment="1">
      <alignment horizontal="right" vertical="top"/>
    </xf>
    <xf numFmtId="165" fontId="7" fillId="0" borderId="0" xfId="3" applyNumberFormat="1" applyFont="1" applyAlignment="1">
      <alignment horizontal="right" vertical="top"/>
    </xf>
    <xf numFmtId="0" fontId="7" fillId="0" borderId="0" xfId="3" applyFont="1" applyAlignment="1">
      <alignment horizontal="right" vertical="top"/>
    </xf>
  </cellXfs>
  <cellStyles count="8">
    <cellStyle name="Millares" xfId="1" builtinId="3"/>
    <cellStyle name="Millares 2" xfId="7"/>
    <cellStyle name="Millares 4" xfId="5"/>
    <cellStyle name="Millares 7 2" xfId="6"/>
    <cellStyle name="Moneda" xfId="2" builtinId="4"/>
    <cellStyle name="Normal" xfId="0" builtinId="0"/>
    <cellStyle name="Normal 2 2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atriz/Documents/Materiales%202023/F%20A%20M%20-%202%200%202%203/LPO-920049966-E1-2023/PRESUPUESTO%20TICS%2031-07-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Cs TERMINACION C-PRECIO"/>
      <sheetName val="TICs TERMINACION S-PRECIO"/>
      <sheetName val="RESUMEN DE PRES."/>
      <sheetName val="TICs TOTAL ETAPA 1"/>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64"/>
  <sheetViews>
    <sheetView tabSelected="1" view="pageBreakPreview" zoomScale="110" zoomScaleNormal="175" zoomScaleSheetLayoutView="110" workbookViewId="0">
      <selection activeCell="F261" sqref="F261"/>
    </sheetView>
  </sheetViews>
  <sheetFormatPr baseColWidth="10" defaultRowHeight="12.75" x14ac:dyDescent="0.2"/>
  <cols>
    <col min="1" max="1" width="11.28515625" style="137" customWidth="1"/>
    <col min="2" max="2" width="50.140625" style="138" customWidth="1"/>
    <col min="3" max="3" width="11" style="139" customWidth="1"/>
    <col min="4" max="4" width="9.5703125" style="93" customWidth="1"/>
    <col min="5" max="5" width="9" style="140" customWidth="1"/>
    <col min="6" max="6" width="14.5703125" style="146" customWidth="1"/>
    <col min="7" max="248" width="11.42578125" style="4"/>
    <col min="249" max="250" width="10" style="4" customWidth="1"/>
    <col min="251" max="251" width="50.140625" style="4" customWidth="1"/>
    <col min="252" max="252" width="11" style="4" customWidth="1"/>
    <col min="253" max="253" width="9.5703125" style="4" customWidth="1"/>
    <col min="254" max="254" width="9" style="4" customWidth="1"/>
    <col min="255" max="255" width="12.5703125" style="4" customWidth="1"/>
    <col min="256" max="256" width="47.5703125" style="4" customWidth="1"/>
    <col min="257" max="504" width="11.42578125" style="4"/>
    <col min="505" max="506" width="10" style="4" customWidth="1"/>
    <col min="507" max="507" width="50.140625" style="4" customWidth="1"/>
    <col min="508" max="508" width="11" style="4" customWidth="1"/>
    <col min="509" max="509" width="9.5703125" style="4" customWidth="1"/>
    <col min="510" max="510" width="9" style="4" customWidth="1"/>
    <col min="511" max="511" width="12.5703125" style="4" customWidth="1"/>
    <col min="512" max="512" width="47.5703125" style="4" customWidth="1"/>
    <col min="513" max="760" width="11.42578125" style="4"/>
    <col min="761" max="762" width="10" style="4" customWidth="1"/>
    <col min="763" max="763" width="50.140625" style="4" customWidth="1"/>
    <col min="764" max="764" width="11" style="4" customWidth="1"/>
    <col min="765" max="765" width="9.5703125" style="4" customWidth="1"/>
    <col min="766" max="766" width="9" style="4" customWidth="1"/>
    <col min="767" max="767" width="12.5703125" style="4" customWidth="1"/>
    <col min="768" max="768" width="47.5703125" style="4" customWidth="1"/>
    <col min="769" max="1016" width="11.42578125" style="4"/>
    <col min="1017" max="1018" width="10" style="4" customWidth="1"/>
    <col min="1019" max="1019" width="50.140625" style="4" customWidth="1"/>
    <col min="1020" max="1020" width="11" style="4" customWidth="1"/>
    <col min="1021" max="1021" width="9.5703125" style="4" customWidth="1"/>
    <col min="1022" max="1022" width="9" style="4" customWidth="1"/>
    <col min="1023" max="1023" width="12.5703125" style="4" customWidth="1"/>
    <col min="1024" max="1024" width="47.5703125" style="4" customWidth="1"/>
    <col min="1025" max="1272" width="11.42578125" style="4"/>
    <col min="1273" max="1274" width="10" style="4" customWidth="1"/>
    <col min="1275" max="1275" width="50.140625" style="4" customWidth="1"/>
    <col min="1276" max="1276" width="11" style="4" customWidth="1"/>
    <col min="1277" max="1277" width="9.5703125" style="4" customWidth="1"/>
    <col min="1278" max="1278" width="9" style="4" customWidth="1"/>
    <col min="1279" max="1279" width="12.5703125" style="4" customWidth="1"/>
    <col min="1280" max="1280" width="47.5703125" style="4" customWidth="1"/>
    <col min="1281" max="1528" width="11.42578125" style="4"/>
    <col min="1529" max="1530" width="10" style="4" customWidth="1"/>
    <col min="1531" max="1531" width="50.140625" style="4" customWidth="1"/>
    <col min="1532" max="1532" width="11" style="4" customWidth="1"/>
    <col min="1533" max="1533" width="9.5703125" style="4" customWidth="1"/>
    <col min="1534" max="1534" width="9" style="4" customWidth="1"/>
    <col min="1535" max="1535" width="12.5703125" style="4" customWidth="1"/>
    <col min="1536" max="1536" width="47.5703125" style="4" customWidth="1"/>
    <col min="1537" max="1784" width="11.42578125" style="4"/>
    <col min="1785" max="1786" width="10" style="4" customWidth="1"/>
    <col min="1787" max="1787" width="50.140625" style="4" customWidth="1"/>
    <col min="1788" max="1788" width="11" style="4" customWidth="1"/>
    <col min="1789" max="1789" width="9.5703125" style="4" customWidth="1"/>
    <col min="1790" max="1790" width="9" style="4" customWidth="1"/>
    <col min="1791" max="1791" width="12.5703125" style="4" customWidth="1"/>
    <col min="1792" max="1792" width="47.5703125" style="4" customWidth="1"/>
    <col min="1793" max="2040" width="11.42578125" style="4"/>
    <col min="2041" max="2042" width="10" style="4" customWidth="1"/>
    <col min="2043" max="2043" width="50.140625" style="4" customWidth="1"/>
    <col min="2044" max="2044" width="11" style="4" customWidth="1"/>
    <col min="2045" max="2045" width="9.5703125" style="4" customWidth="1"/>
    <col min="2046" max="2046" width="9" style="4" customWidth="1"/>
    <col min="2047" max="2047" width="12.5703125" style="4" customWidth="1"/>
    <col min="2048" max="2048" width="47.5703125" style="4" customWidth="1"/>
    <col min="2049" max="2296" width="11.42578125" style="4"/>
    <col min="2297" max="2298" width="10" style="4" customWidth="1"/>
    <col min="2299" max="2299" width="50.140625" style="4" customWidth="1"/>
    <col min="2300" max="2300" width="11" style="4" customWidth="1"/>
    <col min="2301" max="2301" width="9.5703125" style="4" customWidth="1"/>
    <col min="2302" max="2302" width="9" style="4" customWidth="1"/>
    <col min="2303" max="2303" width="12.5703125" style="4" customWidth="1"/>
    <col min="2304" max="2304" width="47.5703125" style="4" customWidth="1"/>
    <col min="2305" max="2552" width="11.42578125" style="4"/>
    <col min="2553" max="2554" width="10" style="4" customWidth="1"/>
    <col min="2555" max="2555" width="50.140625" style="4" customWidth="1"/>
    <col min="2556" max="2556" width="11" style="4" customWidth="1"/>
    <col min="2557" max="2557" width="9.5703125" style="4" customWidth="1"/>
    <col min="2558" max="2558" width="9" style="4" customWidth="1"/>
    <col min="2559" max="2559" width="12.5703125" style="4" customWidth="1"/>
    <col min="2560" max="2560" width="47.5703125" style="4" customWidth="1"/>
    <col min="2561" max="2808" width="11.42578125" style="4"/>
    <col min="2809" max="2810" width="10" style="4" customWidth="1"/>
    <col min="2811" max="2811" width="50.140625" style="4" customWidth="1"/>
    <col min="2812" max="2812" width="11" style="4" customWidth="1"/>
    <col min="2813" max="2813" width="9.5703125" style="4" customWidth="1"/>
    <col min="2814" max="2814" width="9" style="4" customWidth="1"/>
    <col min="2815" max="2815" width="12.5703125" style="4" customWidth="1"/>
    <col min="2816" max="2816" width="47.5703125" style="4" customWidth="1"/>
    <col min="2817" max="3064" width="11.42578125" style="4"/>
    <col min="3065" max="3066" width="10" style="4" customWidth="1"/>
    <col min="3067" max="3067" width="50.140625" style="4" customWidth="1"/>
    <col min="3068" max="3068" width="11" style="4" customWidth="1"/>
    <col min="3069" max="3069" width="9.5703125" style="4" customWidth="1"/>
    <col min="3070" max="3070" width="9" style="4" customWidth="1"/>
    <col min="3071" max="3071" width="12.5703125" style="4" customWidth="1"/>
    <col min="3072" max="3072" width="47.5703125" style="4" customWidth="1"/>
    <col min="3073" max="3320" width="11.42578125" style="4"/>
    <col min="3321" max="3322" width="10" style="4" customWidth="1"/>
    <col min="3323" max="3323" width="50.140625" style="4" customWidth="1"/>
    <col min="3324" max="3324" width="11" style="4" customWidth="1"/>
    <col min="3325" max="3325" width="9.5703125" style="4" customWidth="1"/>
    <col min="3326" max="3326" width="9" style="4" customWidth="1"/>
    <col min="3327" max="3327" width="12.5703125" style="4" customWidth="1"/>
    <col min="3328" max="3328" width="47.5703125" style="4" customWidth="1"/>
    <col min="3329" max="3576" width="11.42578125" style="4"/>
    <col min="3577" max="3578" width="10" style="4" customWidth="1"/>
    <col min="3579" max="3579" width="50.140625" style="4" customWidth="1"/>
    <col min="3580" max="3580" width="11" style="4" customWidth="1"/>
    <col min="3581" max="3581" width="9.5703125" style="4" customWidth="1"/>
    <col min="3582" max="3582" width="9" style="4" customWidth="1"/>
    <col min="3583" max="3583" width="12.5703125" style="4" customWidth="1"/>
    <col min="3584" max="3584" width="47.5703125" style="4" customWidth="1"/>
    <col min="3585" max="3832" width="11.42578125" style="4"/>
    <col min="3833" max="3834" width="10" style="4" customWidth="1"/>
    <col min="3835" max="3835" width="50.140625" style="4" customWidth="1"/>
    <col min="3836" max="3836" width="11" style="4" customWidth="1"/>
    <col min="3837" max="3837" width="9.5703125" style="4" customWidth="1"/>
    <col min="3838" max="3838" width="9" style="4" customWidth="1"/>
    <col min="3839" max="3839" width="12.5703125" style="4" customWidth="1"/>
    <col min="3840" max="3840" width="47.5703125" style="4" customWidth="1"/>
    <col min="3841" max="4088" width="11.42578125" style="4"/>
    <col min="4089" max="4090" width="10" style="4" customWidth="1"/>
    <col min="4091" max="4091" width="50.140625" style="4" customWidth="1"/>
    <col min="4092" max="4092" width="11" style="4" customWidth="1"/>
    <col min="4093" max="4093" width="9.5703125" style="4" customWidth="1"/>
    <col min="4094" max="4094" width="9" style="4" customWidth="1"/>
    <col min="4095" max="4095" width="12.5703125" style="4" customWidth="1"/>
    <col min="4096" max="4096" width="47.5703125" style="4" customWidth="1"/>
    <col min="4097" max="4344" width="11.42578125" style="4"/>
    <col min="4345" max="4346" width="10" style="4" customWidth="1"/>
    <col min="4347" max="4347" width="50.140625" style="4" customWidth="1"/>
    <col min="4348" max="4348" width="11" style="4" customWidth="1"/>
    <col min="4349" max="4349" width="9.5703125" style="4" customWidth="1"/>
    <col min="4350" max="4350" width="9" style="4" customWidth="1"/>
    <col min="4351" max="4351" width="12.5703125" style="4" customWidth="1"/>
    <col min="4352" max="4352" width="47.5703125" style="4" customWidth="1"/>
    <col min="4353" max="4600" width="11.42578125" style="4"/>
    <col min="4601" max="4602" width="10" style="4" customWidth="1"/>
    <col min="4603" max="4603" width="50.140625" style="4" customWidth="1"/>
    <col min="4604" max="4604" width="11" style="4" customWidth="1"/>
    <col min="4605" max="4605" width="9.5703125" style="4" customWidth="1"/>
    <col min="4606" max="4606" width="9" style="4" customWidth="1"/>
    <col min="4607" max="4607" width="12.5703125" style="4" customWidth="1"/>
    <col min="4608" max="4608" width="47.5703125" style="4" customWidth="1"/>
    <col min="4609" max="4856" width="11.42578125" style="4"/>
    <col min="4857" max="4858" width="10" style="4" customWidth="1"/>
    <col min="4859" max="4859" width="50.140625" style="4" customWidth="1"/>
    <col min="4860" max="4860" width="11" style="4" customWidth="1"/>
    <col min="4861" max="4861" width="9.5703125" style="4" customWidth="1"/>
    <col min="4862" max="4862" width="9" style="4" customWidth="1"/>
    <col min="4863" max="4863" width="12.5703125" style="4" customWidth="1"/>
    <col min="4864" max="4864" width="47.5703125" style="4" customWidth="1"/>
    <col min="4865" max="5112" width="11.42578125" style="4"/>
    <col min="5113" max="5114" width="10" style="4" customWidth="1"/>
    <col min="5115" max="5115" width="50.140625" style="4" customWidth="1"/>
    <col min="5116" max="5116" width="11" style="4" customWidth="1"/>
    <col min="5117" max="5117" width="9.5703125" style="4" customWidth="1"/>
    <col min="5118" max="5118" width="9" style="4" customWidth="1"/>
    <col min="5119" max="5119" width="12.5703125" style="4" customWidth="1"/>
    <col min="5120" max="5120" width="47.5703125" style="4" customWidth="1"/>
    <col min="5121" max="5368" width="11.42578125" style="4"/>
    <col min="5369" max="5370" width="10" style="4" customWidth="1"/>
    <col min="5371" max="5371" width="50.140625" style="4" customWidth="1"/>
    <col min="5372" max="5372" width="11" style="4" customWidth="1"/>
    <col min="5373" max="5373" width="9.5703125" style="4" customWidth="1"/>
    <col min="5374" max="5374" width="9" style="4" customWidth="1"/>
    <col min="5375" max="5375" width="12.5703125" style="4" customWidth="1"/>
    <col min="5376" max="5376" width="47.5703125" style="4" customWidth="1"/>
    <col min="5377" max="5624" width="11.42578125" style="4"/>
    <col min="5625" max="5626" width="10" style="4" customWidth="1"/>
    <col min="5627" max="5627" width="50.140625" style="4" customWidth="1"/>
    <col min="5628" max="5628" width="11" style="4" customWidth="1"/>
    <col min="5629" max="5629" width="9.5703125" style="4" customWidth="1"/>
    <col min="5630" max="5630" width="9" style="4" customWidth="1"/>
    <col min="5631" max="5631" width="12.5703125" style="4" customWidth="1"/>
    <col min="5632" max="5632" width="47.5703125" style="4" customWidth="1"/>
    <col min="5633" max="5880" width="11.42578125" style="4"/>
    <col min="5881" max="5882" width="10" style="4" customWidth="1"/>
    <col min="5883" max="5883" width="50.140625" style="4" customWidth="1"/>
    <col min="5884" max="5884" width="11" style="4" customWidth="1"/>
    <col min="5885" max="5885" width="9.5703125" style="4" customWidth="1"/>
    <col min="5886" max="5886" width="9" style="4" customWidth="1"/>
    <col min="5887" max="5887" width="12.5703125" style="4" customWidth="1"/>
    <col min="5888" max="5888" width="47.5703125" style="4" customWidth="1"/>
    <col min="5889" max="6136" width="11.42578125" style="4"/>
    <col min="6137" max="6138" width="10" style="4" customWidth="1"/>
    <col min="6139" max="6139" width="50.140625" style="4" customWidth="1"/>
    <col min="6140" max="6140" width="11" style="4" customWidth="1"/>
    <col min="6141" max="6141" width="9.5703125" style="4" customWidth="1"/>
    <col min="6142" max="6142" width="9" style="4" customWidth="1"/>
    <col min="6143" max="6143" width="12.5703125" style="4" customWidth="1"/>
    <col min="6144" max="6144" width="47.5703125" style="4" customWidth="1"/>
    <col min="6145" max="6392" width="11.42578125" style="4"/>
    <col min="6393" max="6394" width="10" style="4" customWidth="1"/>
    <col min="6395" max="6395" width="50.140625" style="4" customWidth="1"/>
    <col min="6396" max="6396" width="11" style="4" customWidth="1"/>
    <col min="6397" max="6397" width="9.5703125" style="4" customWidth="1"/>
    <col min="6398" max="6398" width="9" style="4" customWidth="1"/>
    <col min="6399" max="6399" width="12.5703125" style="4" customWidth="1"/>
    <col min="6400" max="6400" width="47.5703125" style="4" customWidth="1"/>
    <col min="6401" max="6648" width="11.42578125" style="4"/>
    <col min="6649" max="6650" width="10" style="4" customWidth="1"/>
    <col min="6651" max="6651" width="50.140625" style="4" customWidth="1"/>
    <col min="6652" max="6652" width="11" style="4" customWidth="1"/>
    <col min="6653" max="6653" width="9.5703125" style="4" customWidth="1"/>
    <col min="6654" max="6654" width="9" style="4" customWidth="1"/>
    <col min="6655" max="6655" width="12.5703125" style="4" customWidth="1"/>
    <col min="6656" max="6656" width="47.5703125" style="4" customWidth="1"/>
    <col min="6657" max="6904" width="11.42578125" style="4"/>
    <col min="6905" max="6906" width="10" style="4" customWidth="1"/>
    <col min="6907" max="6907" width="50.140625" style="4" customWidth="1"/>
    <col min="6908" max="6908" width="11" style="4" customWidth="1"/>
    <col min="6909" max="6909" width="9.5703125" style="4" customWidth="1"/>
    <col min="6910" max="6910" width="9" style="4" customWidth="1"/>
    <col min="6911" max="6911" width="12.5703125" style="4" customWidth="1"/>
    <col min="6912" max="6912" width="47.5703125" style="4" customWidth="1"/>
    <col min="6913" max="7160" width="11.42578125" style="4"/>
    <col min="7161" max="7162" width="10" style="4" customWidth="1"/>
    <col min="7163" max="7163" width="50.140625" style="4" customWidth="1"/>
    <col min="7164" max="7164" width="11" style="4" customWidth="1"/>
    <col min="7165" max="7165" width="9.5703125" style="4" customWidth="1"/>
    <col min="7166" max="7166" width="9" style="4" customWidth="1"/>
    <col min="7167" max="7167" width="12.5703125" style="4" customWidth="1"/>
    <col min="7168" max="7168" width="47.5703125" style="4" customWidth="1"/>
    <col min="7169" max="7416" width="11.42578125" style="4"/>
    <col min="7417" max="7418" width="10" style="4" customWidth="1"/>
    <col min="7419" max="7419" width="50.140625" style="4" customWidth="1"/>
    <col min="7420" max="7420" width="11" style="4" customWidth="1"/>
    <col min="7421" max="7421" width="9.5703125" style="4" customWidth="1"/>
    <col min="7422" max="7422" width="9" style="4" customWidth="1"/>
    <col min="7423" max="7423" width="12.5703125" style="4" customWidth="1"/>
    <col min="7424" max="7424" width="47.5703125" style="4" customWidth="1"/>
    <col min="7425" max="7672" width="11.42578125" style="4"/>
    <col min="7673" max="7674" width="10" style="4" customWidth="1"/>
    <col min="7675" max="7675" width="50.140625" style="4" customWidth="1"/>
    <col min="7676" max="7676" width="11" style="4" customWidth="1"/>
    <col min="7677" max="7677" width="9.5703125" style="4" customWidth="1"/>
    <col min="7678" max="7678" width="9" style="4" customWidth="1"/>
    <col min="7679" max="7679" width="12.5703125" style="4" customWidth="1"/>
    <col min="7680" max="7680" width="47.5703125" style="4" customWidth="1"/>
    <col min="7681" max="7928" width="11.42578125" style="4"/>
    <col min="7929" max="7930" width="10" style="4" customWidth="1"/>
    <col min="7931" max="7931" width="50.140625" style="4" customWidth="1"/>
    <col min="7932" max="7932" width="11" style="4" customWidth="1"/>
    <col min="7933" max="7933" width="9.5703125" style="4" customWidth="1"/>
    <col min="7934" max="7934" width="9" style="4" customWidth="1"/>
    <col min="7935" max="7935" width="12.5703125" style="4" customWidth="1"/>
    <col min="7936" max="7936" width="47.5703125" style="4" customWidth="1"/>
    <col min="7937" max="8184" width="11.42578125" style="4"/>
    <col min="8185" max="8186" width="10" style="4" customWidth="1"/>
    <col min="8187" max="8187" width="50.140625" style="4" customWidth="1"/>
    <col min="8188" max="8188" width="11" style="4" customWidth="1"/>
    <col min="8189" max="8189" width="9.5703125" style="4" customWidth="1"/>
    <col min="8190" max="8190" width="9" style="4" customWidth="1"/>
    <col min="8191" max="8191" width="12.5703125" style="4" customWidth="1"/>
    <col min="8192" max="8192" width="47.5703125" style="4" customWidth="1"/>
    <col min="8193" max="8440" width="11.42578125" style="4"/>
    <col min="8441" max="8442" width="10" style="4" customWidth="1"/>
    <col min="8443" max="8443" width="50.140625" style="4" customWidth="1"/>
    <col min="8444" max="8444" width="11" style="4" customWidth="1"/>
    <col min="8445" max="8445" width="9.5703125" style="4" customWidth="1"/>
    <col min="8446" max="8446" width="9" style="4" customWidth="1"/>
    <col min="8447" max="8447" width="12.5703125" style="4" customWidth="1"/>
    <col min="8448" max="8448" width="47.5703125" style="4" customWidth="1"/>
    <col min="8449" max="8696" width="11.42578125" style="4"/>
    <col min="8697" max="8698" width="10" style="4" customWidth="1"/>
    <col min="8699" max="8699" width="50.140625" style="4" customWidth="1"/>
    <col min="8700" max="8700" width="11" style="4" customWidth="1"/>
    <col min="8701" max="8701" width="9.5703125" style="4" customWidth="1"/>
    <col min="8702" max="8702" width="9" style="4" customWidth="1"/>
    <col min="8703" max="8703" width="12.5703125" style="4" customWidth="1"/>
    <col min="8704" max="8704" width="47.5703125" style="4" customWidth="1"/>
    <col min="8705" max="8952" width="11.42578125" style="4"/>
    <col min="8953" max="8954" width="10" style="4" customWidth="1"/>
    <col min="8955" max="8955" width="50.140625" style="4" customWidth="1"/>
    <col min="8956" max="8956" width="11" style="4" customWidth="1"/>
    <col min="8957" max="8957" width="9.5703125" style="4" customWidth="1"/>
    <col min="8958" max="8958" width="9" style="4" customWidth="1"/>
    <col min="8959" max="8959" width="12.5703125" style="4" customWidth="1"/>
    <col min="8960" max="8960" width="47.5703125" style="4" customWidth="1"/>
    <col min="8961" max="9208" width="11.42578125" style="4"/>
    <col min="9209" max="9210" width="10" style="4" customWidth="1"/>
    <col min="9211" max="9211" width="50.140625" style="4" customWidth="1"/>
    <col min="9212" max="9212" width="11" style="4" customWidth="1"/>
    <col min="9213" max="9213" width="9.5703125" style="4" customWidth="1"/>
    <col min="9214" max="9214" width="9" style="4" customWidth="1"/>
    <col min="9215" max="9215" width="12.5703125" style="4" customWidth="1"/>
    <col min="9216" max="9216" width="47.5703125" style="4" customWidth="1"/>
    <col min="9217" max="9464" width="11.42578125" style="4"/>
    <col min="9465" max="9466" width="10" style="4" customWidth="1"/>
    <col min="9467" max="9467" width="50.140625" style="4" customWidth="1"/>
    <col min="9468" max="9468" width="11" style="4" customWidth="1"/>
    <col min="9469" max="9469" width="9.5703125" style="4" customWidth="1"/>
    <col min="9470" max="9470" width="9" style="4" customWidth="1"/>
    <col min="9471" max="9471" width="12.5703125" style="4" customWidth="1"/>
    <col min="9472" max="9472" width="47.5703125" style="4" customWidth="1"/>
    <col min="9473" max="9720" width="11.42578125" style="4"/>
    <col min="9721" max="9722" width="10" style="4" customWidth="1"/>
    <col min="9723" max="9723" width="50.140625" style="4" customWidth="1"/>
    <col min="9724" max="9724" width="11" style="4" customWidth="1"/>
    <col min="9725" max="9725" width="9.5703125" style="4" customWidth="1"/>
    <col min="9726" max="9726" width="9" style="4" customWidth="1"/>
    <col min="9727" max="9727" width="12.5703125" style="4" customWidth="1"/>
    <col min="9728" max="9728" width="47.5703125" style="4" customWidth="1"/>
    <col min="9729" max="9976" width="11.42578125" style="4"/>
    <col min="9977" max="9978" width="10" style="4" customWidth="1"/>
    <col min="9979" max="9979" width="50.140625" style="4" customWidth="1"/>
    <col min="9980" max="9980" width="11" style="4" customWidth="1"/>
    <col min="9981" max="9981" width="9.5703125" style="4" customWidth="1"/>
    <col min="9982" max="9982" width="9" style="4" customWidth="1"/>
    <col min="9983" max="9983" width="12.5703125" style="4" customWidth="1"/>
    <col min="9984" max="9984" width="47.5703125" style="4" customWidth="1"/>
    <col min="9985" max="10232" width="11.42578125" style="4"/>
    <col min="10233" max="10234" width="10" style="4" customWidth="1"/>
    <col min="10235" max="10235" width="50.140625" style="4" customWidth="1"/>
    <col min="10236" max="10236" width="11" style="4" customWidth="1"/>
    <col min="10237" max="10237" width="9.5703125" style="4" customWidth="1"/>
    <col min="10238" max="10238" width="9" style="4" customWidth="1"/>
    <col min="10239" max="10239" width="12.5703125" style="4" customWidth="1"/>
    <col min="10240" max="10240" width="47.5703125" style="4" customWidth="1"/>
    <col min="10241" max="10488" width="11.42578125" style="4"/>
    <col min="10489" max="10490" width="10" style="4" customWidth="1"/>
    <col min="10491" max="10491" width="50.140625" style="4" customWidth="1"/>
    <col min="10492" max="10492" width="11" style="4" customWidth="1"/>
    <col min="10493" max="10493" width="9.5703125" style="4" customWidth="1"/>
    <col min="10494" max="10494" width="9" style="4" customWidth="1"/>
    <col min="10495" max="10495" width="12.5703125" style="4" customWidth="1"/>
    <col min="10496" max="10496" width="47.5703125" style="4" customWidth="1"/>
    <col min="10497" max="10744" width="11.42578125" style="4"/>
    <col min="10745" max="10746" width="10" style="4" customWidth="1"/>
    <col min="10747" max="10747" width="50.140625" style="4" customWidth="1"/>
    <col min="10748" max="10748" width="11" style="4" customWidth="1"/>
    <col min="10749" max="10749" width="9.5703125" style="4" customWidth="1"/>
    <col min="10750" max="10750" width="9" style="4" customWidth="1"/>
    <col min="10751" max="10751" width="12.5703125" style="4" customWidth="1"/>
    <col min="10752" max="10752" width="47.5703125" style="4" customWidth="1"/>
    <col min="10753" max="11000" width="11.42578125" style="4"/>
    <col min="11001" max="11002" width="10" style="4" customWidth="1"/>
    <col min="11003" max="11003" width="50.140625" style="4" customWidth="1"/>
    <col min="11004" max="11004" width="11" style="4" customWidth="1"/>
    <col min="11005" max="11005" width="9.5703125" style="4" customWidth="1"/>
    <col min="11006" max="11006" width="9" style="4" customWidth="1"/>
    <col min="11007" max="11007" width="12.5703125" style="4" customWidth="1"/>
    <col min="11008" max="11008" width="47.5703125" style="4" customWidth="1"/>
    <col min="11009" max="11256" width="11.42578125" style="4"/>
    <col min="11257" max="11258" width="10" style="4" customWidth="1"/>
    <col min="11259" max="11259" width="50.140625" style="4" customWidth="1"/>
    <col min="11260" max="11260" width="11" style="4" customWidth="1"/>
    <col min="11261" max="11261" width="9.5703125" style="4" customWidth="1"/>
    <col min="11262" max="11262" width="9" style="4" customWidth="1"/>
    <col min="11263" max="11263" width="12.5703125" style="4" customWidth="1"/>
    <col min="11264" max="11264" width="47.5703125" style="4" customWidth="1"/>
    <col min="11265" max="11512" width="11.42578125" style="4"/>
    <col min="11513" max="11514" width="10" style="4" customWidth="1"/>
    <col min="11515" max="11515" width="50.140625" style="4" customWidth="1"/>
    <col min="11516" max="11516" width="11" style="4" customWidth="1"/>
    <col min="11517" max="11517" width="9.5703125" style="4" customWidth="1"/>
    <col min="11518" max="11518" width="9" style="4" customWidth="1"/>
    <col min="11519" max="11519" width="12.5703125" style="4" customWidth="1"/>
    <col min="11520" max="11520" width="47.5703125" style="4" customWidth="1"/>
    <col min="11521" max="11768" width="11.42578125" style="4"/>
    <col min="11769" max="11770" width="10" style="4" customWidth="1"/>
    <col min="11771" max="11771" width="50.140625" style="4" customWidth="1"/>
    <col min="11772" max="11772" width="11" style="4" customWidth="1"/>
    <col min="11773" max="11773" width="9.5703125" style="4" customWidth="1"/>
    <col min="11774" max="11774" width="9" style="4" customWidth="1"/>
    <col min="11775" max="11775" width="12.5703125" style="4" customWidth="1"/>
    <col min="11776" max="11776" width="47.5703125" style="4" customWidth="1"/>
    <col min="11777" max="12024" width="11.42578125" style="4"/>
    <col min="12025" max="12026" width="10" style="4" customWidth="1"/>
    <col min="12027" max="12027" width="50.140625" style="4" customWidth="1"/>
    <col min="12028" max="12028" width="11" style="4" customWidth="1"/>
    <col min="12029" max="12029" width="9.5703125" style="4" customWidth="1"/>
    <col min="12030" max="12030" width="9" style="4" customWidth="1"/>
    <col min="12031" max="12031" width="12.5703125" style="4" customWidth="1"/>
    <col min="12032" max="12032" width="47.5703125" style="4" customWidth="1"/>
    <col min="12033" max="12280" width="11.42578125" style="4"/>
    <col min="12281" max="12282" width="10" style="4" customWidth="1"/>
    <col min="12283" max="12283" width="50.140625" style="4" customWidth="1"/>
    <col min="12284" max="12284" width="11" style="4" customWidth="1"/>
    <col min="12285" max="12285" width="9.5703125" style="4" customWidth="1"/>
    <col min="12286" max="12286" width="9" style="4" customWidth="1"/>
    <col min="12287" max="12287" width="12.5703125" style="4" customWidth="1"/>
    <col min="12288" max="12288" width="47.5703125" style="4" customWidth="1"/>
    <col min="12289" max="12536" width="11.42578125" style="4"/>
    <col min="12537" max="12538" width="10" style="4" customWidth="1"/>
    <col min="12539" max="12539" width="50.140625" style="4" customWidth="1"/>
    <col min="12540" max="12540" width="11" style="4" customWidth="1"/>
    <col min="12541" max="12541" width="9.5703125" style="4" customWidth="1"/>
    <col min="12542" max="12542" width="9" style="4" customWidth="1"/>
    <col min="12543" max="12543" width="12.5703125" style="4" customWidth="1"/>
    <col min="12544" max="12544" width="47.5703125" style="4" customWidth="1"/>
    <col min="12545" max="12792" width="11.42578125" style="4"/>
    <col min="12793" max="12794" width="10" style="4" customWidth="1"/>
    <col min="12795" max="12795" width="50.140625" style="4" customWidth="1"/>
    <col min="12796" max="12796" width="11" style="4" customWidth="1"/>
    <col min="12797" max="12797" width="9.5703125" style="4" customWidth="1"/>
    <col min="12798" max="12798" width="9" style="4" customWidth="1"/>
    <col min="12799" max="12799" width="12.5703125" style="4" customWidth="1"/>
    <col min="12800" max="12800" width="47.5703125" style="4" customWidth="1"/>
    <col min="12801" max="13048" width="11.42578125" style="4"/>
    <col min="13049" max="13050" width="10" style="4" customWidth="1"/>
    <col min="13051" max="13051" width="50.140625" style="4" customWidth="1"/>
    <col min="13052" max="13052" width="11" style="4" customWidth="1"/>
    <col min="13053" max="13053" width="9.5703125" style="4" customWidth="1"/>
    <col min="13054" max="13054" width="9" style="4" customWidth="1"/>
    <col min="13055" max="13055" width="12.5703125" style="4" customWidth="1"/>
    <col min="13056" max="13056" width="47.5703125" style="4" customWidth="1"/>
    <col min="13057" max="13304" width="11.42578125" style="4"/>
    <col min="13305" max="13306" width="10" style="4" customWidth="1"/>
    <col min="13307" max="13307" width="50.140625" style="4" customWidth="1"/>
    <col min="13308" max="13308" width="11" style="4" customWidth="1"/>
    <col min="13309" max="13309" width="9.5703125" style="4" customWidth="1"/>
    <col min="13310" max="13310" width="9" style="4" customWidth="1"/>
    <col min="13311" max="13311" width="12.5703125" style="4" customWidth="1"/>
    <col min="13312" max="13312" width="47.5703125" style="4" customWidth="1"/>
    <col min="13313" max="13560" width="11.42578125" style="4"/>
    <col min="13561" max="13562" width="10" style="4" customWidth="1"/>
    <col min="13563" max="13563" width="50.140625" style="4" customWidth="1"/>
    <col min="13564" max="13564" width="11" style="4" customWidth="1"/>
    <col min="13565" max="13565" width="9.5703125" style="4" customWidth="1"/>
    <col min="13566" max="13566" width="9" style="4" customWidth="1"/>
    <col min="13567" max="13567" width="12.5703125" style="4" customWidth="1"/>
    <col min="13568" max="13568" width="47.5703125" style="4" customWidth="1"/>
    <col min="13569" max="13816" width="11.42578125" style="4"/>
    <col min="13817" max="13818" width="10" style="4" customWidth="1"/>
    <col min="13819" max="13819" width="50.140625" style="4" customWidth="1"/>
    <col min="13820" max="13820" width="11" style="4" customWidth="1"/>
    <col min="13821" max="13821" width="9.5703125" style="4" customWidth="1"/>
    <col min="13822" max="13822" width="9" style="4" customWidth="1"/>
    <col min="13823" max="13823" width="12.5703125" style="4" customWidth="1"/>
    <col min="13824" max="13824" width="47.5703125" style="4" customWidth="1"/>
    <col min="13825" max="14072" width="11.42578125" style="4"/>
    <col min="14073" max="14074" width="10" style="4" customWidth="1"/>
    <col min="14075" max="14075" width="50.140625" style="4" customWidth="1"/>
    <col min="14076" max="14076" width="11" style="4" customWidth="1"/>
    <col min="14077" max="14077" width="9.5703125" style="4" customWidth="1"/>
    <col min="14078" max="14078" width="9" style="4" customWidth="1"/>
    <col min="14079" max="14079" width="12.5703125" style="4" customWidth="1"/>
    <col min="14080" max="14080" width="47.5703125" style="4" customWidth="1"/>
    <col min="14081" max="14328" width="11.42578125" style="4"/>
    <col min="14329" max="14330" width="10" style="4" customWidth="1"/>
    <col min="14331" max="14331" width="50.140625" style="4" customWidth="1"/>
    <col min="14332" max="14332" width="11" style="4" customWidth="1"/>
    <col min="14333" max="14333" width="9.5703125" style="4" customWidth="1"/>
    <col min="14334" max="14334" width="9" style="4" customWidth="1"/>
    <col min="14335" max="14335" width="12.5703125" style="4" customWidth="1"/>
    <col min="14336" max="14336" width="47.5703125" style="4" customWidth="1"/>
    <col min="14337" max="14584" width="11.42578125" style="4"/>
    <col min="14585" max="14586" width="10" style="4" customWidth="1"/>
    <col min="14587" max="14587" width="50.140625" style="4" customWidth="1"/>
    <col min="14588" max="14588" width="11" style="4" customWidth="1"/>
    <col min="14589" max="14589" width="9.5703125" style="4" customWidth="1"/>
    <col min="14590" max="14590" width="9" style="4" customWidth="1"/>
    <col min="14591" max="14591" width="12.5703125" style="4" customWidth="1"/>
    <col min="14592" max="14592" width="47.5703125" style="4" customWidth="1"/>
    <col min="14593" max="14840" width="11.42578125" style="4"/>
    <col min="14841" max="14842" width="10" style="4" customWidth="1"/>
    <col min="14843" max="14843" width="50.140625" style="4" customWidth="1"/>
    <col min="14844" max="14844" width="11" style="4" customWidth="1"/>
    <col min="14845" max="14845" width="9.5703125" style="4" customWidth="1"/>
    <col min="14846" max="14846" width="9" style="4" customWidth="1"/>
    <col min="14847" max="14847" width="12.5703125" style="4" customWidth="1"/>
    <col min="14848" max="14848" width="47.5703125" style="4" customWidth="1"/>
    <col min="14849" max="15096" width="11.42578125" style="4"/>
    <col min="15097" max="15098" width="10" style="4" customWidth="1"/>
    <col min="15099" max="15099" width="50.140625" style="4" customWidth="1"/>
    <col min="15100" max="15100" width="11" style="4" customWidth="1"/>
    <col min="15101" max="15101" width="9.5703125" style="4" customWidth="1"/>
    <col min="15102" max="15102" width="9" style="4" customWidth="1"/>
    <col min="15103" max="15103" width="12.5703125" style="4" customWidth="1"/>
    <col min="15104" max="15104" width="47.5703125" style="4" customWidth="1"/>
    <col min="15105" max="15352" width="11.42578125" style="4"/>
    <col min="15353" max="15354" width="10" style="4" customWidth="1"/>
    <col min="15355" max="15355" width="50.140625" style="4" customWidth="1"/>
    <col min="15356" max="15356" width="11" style="4" customWidth="1"/>
    <col min="15357" max="15357" width="9.5703125" style="4" customWidth="1"/>
    <col min="15358" max="15358" width="9" style="4" customWidth="1"/>
    <col min="15359" max="15359" width="12.5703125" style="4" customWidth="1"/>
    <col min="15360" max="15360" width="47.5703125" style="4" customWidth="1"/>
    <col min="15361" max="15608" width="11.42578125" style="4"/>
    <col min="15609" max="15610" width="10" style="4" customWidth="1"/>
    <col min="15611" max="15611" width="50.140625" style="4" customWidth="1"/>
    <col min="15612" max="15612" width="11" style="4" customWidth="1"/>
    <col min="15613" max="15613" width="9.5703125" style="4" customWidth="1"/>
    <col min="15614" max="15614" width="9" style="4" customWidth="1"/>
    <col min="15615" max="15615" width="12.5703125" style="4" customWidth="1"/>
    <col min="15616" max="15616" width="47.5703125" style="4" customWidth="1"/>
    <col min="15617" max="15864" width="11.42578125" style="4"/>
    <col min="15865" max="15866" width="10" style="4" customWidth="1"/>
    <col min="15867" max="15867" width="50.140625" style="4" customWidth="1"/>
    <col min="15868" max="15868" width="11" style="4" customWidth="1"/>
    <col min="15869" max="15869" width="9.5703125" style="4" customWidth="1"/>
    <col min="15870" max="15870" width="9" style="4" customWidth="1"/>
    <col min="15871" max="15871" width="12.5703125" style="4" customWidth="1"/>
    <col min="15872" max="15872" width="47.5703125" style="4" customWidth="1"/>
    <col min="15873" max="16120" width="11.42578125" style="4"/>
    <col min="16121" max="16122" width="10" style="4" customWidth="1"/>
    <col min="16123" max="16123" width="50.140625" style="4" customWidth="1"/>
    <col min="16124" max="16124" width="11" style="4" customWidth="1"/>
    <col min="16125" max="16125" width="9.5703125" style="4" customWidth="1"/>
    <col min="16126" max="16126" width="9" style="4" customWidth="1"/>
    <col min="16127" max="16127" width="12.5703125" style="4" customWidth="1"/>
    <col min="16128" max="16128" width="47.5703125" style="4" customWidth="1"/>
    <col min="16129" max="16384" width="11.42578125" style="4"/>
  </cols>
  <sheetData>
    <row r="1" spans="1:12" ht="22.5" x14ac:dyDescent="0.2">
      <c r="A1" s="1" t="s">
        <v>0</v>
      </c>
      <c r="B1" s="2"/>
      <c r="C1" s="2"/>
      <c r="D1" s="2"/>
      <c r="E1" s="2"/>
      <c r="F1" s="3"/>
    </row>
    <row r="2" spans="1:12" ht="18" x14ac:dyDescent="0.2">
      <c r="A2" s="5" t="s">
        <v>1</v>
      </c>
      <c r="B2" s="6" t="s">
        <v>2</v>
      </c>
      <c r="C2" s="6"/>
      <c r="D2" s="6"/>
      <c r="E2" s="6"/>
      <c r="F2" s="7"/>
    </row>
    <row r="3" spans="1:12" x14ac:dyDescent="0.2">
      <c r="A3" s="8" t="s">
        <v>3</v>
      </c>
      <c r="B3" s="9" t="s">
        <v>4</v>
      </c>
      <c r="C3" s="10" t="s">
        <v>5</v>
      </c>
      <c r="D3" s="11" t="s">
        <v>6</v>
      </c>
      <c r="E3" s="11"/>
      <c r="F3" s="12"/>
    </row>
    <row r="4" spans="1:12" x14ac:dyDescent="0.2">
      <c r="A4" s="8" t="s">
        <v>7</v>
      </c>
      <c r="B4" s="9" t="s">
        <v>8</v>
      </c>
      <c r="C4" s="10" t="s">
        <v>9</v>
      </c>
      <c r="D4" s="13" t="s">
        <v>10</v>
      </c>
      <c r="E4" s="13"/>
      <c r="F4" s="14"/>
    </row>
    <row r="5" spans="1:12" ht="13.5" thickBot="1" x14ac:dyDescent="0.25">
      <c r="A5" s="15"/>
      <c r="B5" s="16"/>
      <c r="C5" s="17"/>
      <c r="D5" s="18"/>
      <c r="E5" s="19"/>
      <c r="F5" s="20"/>
    </row>
    <row r="6" spans="1:12" ht="14.25" thickBot="1" x14ac:dyDescent="0.25">
      <c r="A6" s="21"/>
      <c r="B6" s="22" t="s">
        <v>11</v>
      </c>
      <c r="C6" s="23" t="s">
        <v>12</v>
      </c>
      <c r="D6" s="24" t="s">
        <v>13</v>
      </c>
      <c r="E6" s="25" t="s">
        <v>14</v>
      </c>
      <c r="F6" s="26" t="s">
        <v>15</v>
      </c>
    </row>
    <row r="7" spans="1:12" ht="13.5" x14ac:dyDescent="0.2">
      <c r="A7" s="27" t="s">
        <v>16</v>
      </c>
      <c r="B7" s="28" t="s">
        <v>17</v>
      </c>
      <c r="C7" s="29"/>
      <c r="D7" s="30"/>
      <c r="E7" s="31"/>
      <c r="F7" s="32"/>
    </row>
    <row r="8" spans="1:12" ht="13.5" x14ac:dyDescent="0.2">
      <c r="A8" s="33"/>
      <c r="B8" s="34" t="s">
        <v>18</v>
      </c>
      <c r="C8" s="35"/>
      <c r="D8" s="35"/>
      <c r="E8" s="35"/>
      <c r="F8" s="36"/>
      <c r="H8" s="37"/>
      <c r="I8" s="37"/>
      <c r="J8" s="37"/>
      <c r="K8" s="37"/>
      <c r="L8" s="37"/>
    </row>
    <row r="9" spans="1:12" ht="81" customHeight="1" x14ac:dyDescent="0.2">
      <c r="A9" s="38" t="s">
        <v>19</v>
      </c>
      <c r="B9" s="39" t="s">
        <v>20</v>
      </c>
      <c r="C9" s="40" t="s">
        <v>21</v>
      </c>
      <c r="D9" s="41">
        <v>68.37</v>
      </c>
      <c r="E9" s="42"/>
      <c r="F9" s="43"/>
    </row>
    <row r="10" spans="1:12" ht="13.5" x14ac:dyDescent="0.2">
      <c r="A10" s="38"/>
      <c r="B10" s="44" t="s">
        <v>22</v>
      </c>
      <c r="C10" s="40"/>
      <c r="D10" s="41"/>
      <c r="E10" s="42"/>
      <c r="F10" s="43"/>
    </row>
    <row r="11" spans="1:12" ht="71.25" customHeight="1" x14ac:dyDescent="0.2">
      <c r="A11" s="38" t="s">
        <v>23</v>
      </c>
      <c r="B11" s="39" t="s">
        <v>24</v>
      </c>
      <c r="C11" s="40" t="s">
        <v>25</v>
      </c>
      <c r="D11" s="45">
        <v>91.36</v>
      </c>
      <c r="E11" s="42"/>
      <c r="F11" s="43"/>
    </row>
    <row r="12" spans="1:12" ht="13.5" x14ac:dyDescent="0.2">
      <c r="A12" s="38"/>
      <c r="B12" s="44" t="s">
        <v>22</v>
      </c>
      <c r="C12" s="40"/>
      <c r="D12" s="45"/>
      <c r="E12" s="42"/>
      <c r="F12" s="43"/>
    </row>
    <row r="13" spans="1:12" ht="108" x14ac:dyDescent="0.2">
      <c r="A13" s="38" t="s">
        <v>26</v>
      </c>
      <c r="B13" s="39" t="s">
        <v>27</v>
      </c>
      <c r="C13" s="40" t="s">
        <v>21</v>
      </c>
      <c r="D13" s="41">
        <v>120.83</v>
      </c>
      <c r="E13" s="42"/>
      <c r="F13" s="43"/>
    </row>
    <row r="14" spans="1:12" ht="13.5" x14ac:dyDescent="0.2">
      <c r="A14" s="38"/>
      <c r="B14" s="44" t="s">
        <v>22</v>
      </c>
      <c r="C14" s="40"/>
      <c r="D14" s="41"/>
      <c r="E14" s="42"/>
      <c r="F14" s="43"/>
    </row>
    <row r="15" spans="1:12" ht="121.5" x14ac:dyDescent="0.2">
      <c r="A15" s="38" t="s">
        <v>28</v>
      </c>
      <c r="B15" s="39" t="s">
        <v>29</v>
      </c>
      <c r="C15" s="40" t="s">
        <v>21</v>
      </c>
      <c r="D15" s="41">
        <v>1919.17</v>
      </c>
      <c r="E15" s="42"/>
      <c r="F15" s="43"/>
    </row>
    <row r="16" spans="1:12" ht="13.5" x14ac:dyDescent="0.2">
      <c r="A16" s="38"/>
      <c r="B16" s="44" t="s">
        <v>22</v>
      </c>
      <c r="C16" s="40"/>
      <c r="D16" s="46"/>
      <c r="E16" s="42"/>
      <c r="F16" s="43"/>
    </row>
    <row r="17" spans="1:12" ht="107.25" customHeight="1" x14ac:dyDescent="0.2">
      <c r="A17" s="47" t="s">
        <v>30</v>
      </c>
      <c r="B17" s="48" t="s">
        <v>31</v>
      </c>
      <c r="C17" s="49" t="s">
        <v>21</v>
      </c>
      <c r="D17" s="41">
        <v>81.97</v>
      </c>
      <c r="E17" s="42"/>
      <c r="F17" s="43"/>
    </row>
    <row r="18" spans="1:12" ht="13.5" x14ac:dyDescent="0.2">
      <c r="A18" s="38"/>
      <c r="B18" s="44" t="s">
        <v>22</v>
      </c>
      <c r="C18" s="40"/>
      <c r="D18" s="45"/>
      <c r="E18" s="42"/>
      <c r="F18" s="43"/>
    </row>
    <row r="19" spans="1:12" ht="153" customHeight="1" x14ac:dyDescent="0.2">
      <c r="A19" s="38" t="s">
        <v>32</v>
      </c>
      <c r="B19" s="39" t="s">
        <v>33</v>
      </c>
      <c r="C19" s="40" t="s">
        <v>21</v>
      </c>
      <c r="D19" s="41">
        <v>24.65</v>
      </c>
      <c r="E19" s="42"/>
      <c r="F19" s="43"/>
    </row>
    <row r="20" spans="1:12" ht="13.5" x14ac:dyDescent="0.2">
      <c r="A20" s="38"/>
      <c r="B20" s="44" t="s">
        <v>22</v>
      </c>
      <c r="C20" s="40"/>
      <c r="D20" s="45"/>
      <c r="E20" s="42"/>
      <c r="F20" s="43"/>
    </row>
    <row r="21" spans="1:12" ht="94.5" x14ac:dyDescent="0.2">
      <c r="A21" s="50" t="s">
        <v>34</v>
      </c>
      <c r="B21" s="39" t="s">
        <v>35</v>
      </c>
      <c r="C21" s="51" t="s">
        <v>36</v>
      </c>
      <c r="D21" s="52">
        <v>9</v>
      </c>
      <c r="E21" s="42"/>
      <c r="F21" s="43"/>
    </row>
    <row r="22" spans="1:12" ht="13.5" x14ac:dyDescent="0.2">
      <c r="A22" s="50"/>
      <c r="B22" s="44" t="s">
        <v>22</v>
      </c>
      <c r="C22" s="51"/>
      <c r="D22" s="52"/>
      <c r="E22" s="42"/>
      <c r="F22" s="53"/>
    </row>
    <row r="23" spans="1:12" ht="121.5" x14ac:dyDescent="0.2">
      <c r="A23" s="50" t="s">
        <v>37</v>
      </c>
      <c r="B23" s="39" t="s">
        <v>38</v>
      </c>
      <c r="C23" s="51" t="s">
        <v>25</v>
      </c>
      <c r="D23" s="52">
        <v>56.76</v>
      </c>
      <c r="E23" s="42"/>
      <c r="F23" s="53"/>
    </row>
    <row r="24" spans="1:12" ht="13.5" x14ac:dyDescent="0.2">
      <c r="A24" s="50"/>
      <c r="B24" s="44" t="s">
        <v>22</v>
      </c>
      <c r="C24" s="51"/>
      <c r="D24" s="52"/>
      <c r="E24" s="42"/>
      <c r="F24" s="53"/>
    </row>
    <row r="25" spans="1:12" ht="121.5" x14ac:dyDescent="0.2">
      <c r="A25" s="50" t="s">
        <v>39</v>
      </c>
      <c r="B25" s="39" t="s">
        <v>40</v>
      </c>
      <c r="C25" s="51" t="s">
        <v>21</v>
      </c>
      <c r="D25" s="52">
        <v>78.53</v>
      </c>
      <c r="E25" s="42"/>
      <c r="F25" s="53"/>
    </row>
    <row r="26" spans="1:12" ht="13.5" x14ac:dyDescent="0.2">
      <c r="A26" s="50"/>
      <c r="B26" s="44" t="s">
        <v>22</v>
      </c>
      <c r="C26" s="51"/>
      <c r="D26" s="52"/>
      <c r="E26" s="42"/>
      <c r="F26" s="53"/>
    </row>
    <row r="27" spans="1:12" ht="162" x14ac:dyDescent="0.2">
      <c r="A27" s="50" t="s">
        <v>41</v>
      </c>
      <c r="B27" s="39" t="s">
        <v>42</v>
      </c>
      <c r="C27" s="51" t="s">
        <v>21</v>
      </c>
      <c r="D27" s="52">
        <f>491.62-290.91</f>
        <v>200.70999999999998</v>
      </c>
      <c r="E27" s="42"/>
      <c r="F27" s="53"/>
    </row>
    <row r="28" spans="1:12" ht="13.5" x14ac:dyDescent="0.2">
      <c r="A28" s="54"/>
      <c r="B28" s="44" t="s">
        <v>22</v>
      </c>
      <c r="C28" s="51"/>
      <c r="D28" s="52"/>
      <c r="E28" s="55"/>
      <c r="F28" s="53"/>
    </row>
    <row r="29" spans="1:12" ht="13.5" x14ac:dyDescent="0.2">
      <c r="A29" s="56" t="s">
        <v>18</v>
      </c>
      <c r="B29" s="57"/>
      <c r="C29" s="57"/>
      <c r="D29" s="57"/>
      <c r="E29" s="57"/>
      <c r="F29" s="58">
        <f>ROUND((SUM(F9:F27)),2)</f>
        <v>0</v>
      </c>
    </row>
    <row r="30" spans="1:12" ht="13.5" x14ac:dyDescent="0.2">
      <c r="A30" s="59"/>
      <c r="B30" s="34" t="s">
        <v>43</v>
      </c>
      <c r="C30" s="60"/>
      <c r="D30" s="60"/>
      <c r="E30" s="61"/>
      <c r="F30" s="62"/>
    </row>
    <row r="31" spans="1:12" ht="189" customHeight="1" x14ac:dyDescent="0.2">
      <c r="A31" s="63" t="s">
        <v>44</v>
      </c>
      <c r="B31" s="39" t="s">
        <v>45</v>
      </c>
      <c r="C31" s="64" t="s">
        <v>25</v>
      </c>
      <c r="D31" s="52">
        <v>9</v>
      </c>
      <c r="E31" s="55"/>
      <c r="F31" s="53"/>
      <c r="H31" s="65"/>
      <c r="I31" s="65"/>
      <c r="J31" s="65"/>
      <c r="K31" s="65"/>
      <c r="L31" s="65"/>
    </row>
    <row r="32" spans="1:12" ht="13.5" x14ac:dyDescent="0.2">
      <c r="A32" s="63"/>
      <c r="B32" s="44" t="s">
        <v>22</v>
      </c>
      <c r="C32" s="64"/>
      <c r="D32" s="52"/>
      <c r="E32" s="55"/>
      <c r="F32" s="53"/>
      <c r="H32" s="65"/>
      <c r="I32" s="65"/>
      <c r="J32" s="65"/>
      <c r="K32" s="65"/>
      <c r="L32" s="65"/>
    </row>
    <row r="33" spans="1:6" ht="190.5" customHeight="1" x14ac:dyDescent="0.2">
      <c r="A33" s="50" t="s">
        <v>46</v>
      </c>
      <c r="B33" s="39" t="s">
        <v>47</v>
      </c>
      <c r="C33" s="64" t="s">
        <v>25</v>
      </c>
      <c r="D33" s="52">
        <v>3.75</v>
      </c>
      <c r="E33" s="55"/>
      <c r="F33" s="53"/>
    </row>
    <row r="34" spans="1:6" ht="13.5" x14ac:dyDescent="0.2">
      <c r="A34" s="50"/>
      <c r="B34" s="44" t="s">
        <v>22</v>
      </c>
      <c r="C34" s="64"/>
      <c r="D34" s="52"/>
      <c r="E34" s="66"/>
      <c r="F34" s="53"/>
    </row>
    <row r="35" spans="1:6" ht="82.5" customHeight="1" x14ac:dyDescent="0.2">
      <c r="A35" s="67" t="s">
        <v>48</v>
      </c>
      <c r="B35" s="39" t="s">
        <v>49</v>
      </c>
      <c r="C35" s="39" t="s">
        <v>21</v>
      </c>
      <c r="D35" s="39">
        <v>18.59</v>
      </c>
      <c r="E35" s="55"/>
      <c r="F35" s="53"/>
    </row>
    <row r="36" spans="1:6" ht="13.5" x14ac:dyDescent="0.2">
      <c r="A36" s="54"/>
      <c r="B36" s="44"/>
      <c r="C36" s="64"/>
      <c r="D36" s="52"/>
      <c r="E36" s="66"/>
      <c r="F36" s="53"/>
    </row>
    <row r="37" spans="1:6" ht="13.5" x14ac:dyDescent="0.2">
      <c r="A37" s="56" t="s">
        <v>43</v>
      </c>
      <c r="B37" s="57"/>
      <c r="C37" s="57"/>
      <c r="D37" s="57"/>
      <c r="E37" s="57"/>
      <c r="F37" s="68">
        <f>ROUND((SUM(F31:F35)),2)</f>
        <v>0</v>
      </c>
    </row>
    <row r="38" spans="1:6" ht="13.5" x14ac:dyDescent="0.2">
      <c r="A38" s="33"/>
      <c r="B38" s="34" t="s">
        <v>50</v>
      </c>
      <c r="C38" s="35"/>
      <c r="D38" s="35"/>
      <c r="E38" s="69"/>
      <c r="F38" s="36"/>
    </row>
    <row r="39" spans="1:6" ht="54" x14ac:dyDescent="0.2">
      <c r="A39" s="70" t="s">
        <v>51</v>
      </c>
      <c r="B39" s="71" t="s">
        <v>52</v>
      </c>
      <c r="C39" s="72" t="s">
        <v>36</v>
      </c>
      <c r="D39" s="52">
        <v>20</v>
      </c>
      <c r="E39" s="66"/>
      <c r="F39" s="53"/>
    </row>
    <row r="40" spans="1:6" ht="13.5" x14ac:dyDescent="0.2">
      <c r="A40" s="70"/>
      <c r="B40" s="44" t="s">
        <v>22</v>
      </c>
      <c r="C40" s="72"/>
      <c r="D40" s="52"/>
      <c r="E40" s="66"/>
      <c r="F40" s="53"/>
    </row>
    <row r="41" spans="1:6" ht="54" x14ac:dyDescent="0.2">
      <c r="A41" s="70" t="s">
        <v>53</v>
      </c>
      <c r="B41" s="71" t="s">
        <v>54</v>
      </c>
      <c r="C41" s="72" t="s">
        <v>36</v>
      </c>
      <c r="D41" s="52">
        <v>45</v>
      </c>
      <c r="E41" s="66"/>
      <c r="F41" s="53"/>
    </row>
    <row r="42" spans="1:6" ht="13.5" x14ac:dyDescent="0.2">
      <c r="A42" s="70"/>
      <c r="B42" s="44" t="s">
        <v>22</v>
      </c>
      <c r="C42" s="72"/>
      <c r="D42" s="52"/>
      <c r="E42" s="66"/>
      <c r="F42" s="53"/>
    </row>
    <row r="43" spans="1:6" ht="54" x14ac:dyDescent="0.2">
      <c r="A43" s="70" t="s">
        <v>55</v>
      </c>
      <c r="B43" s="71" t="s">
        <v>56</v>
      </c>
      <c r="C43" s="72" t="s">
        <v>36</v>
      </c>
      <c r="D43" s="52">
        <v>2</v>
      </c>
      <c r="E43" s="66"/>
      <c r="F43" s="53"/>
    </row>
    <row r="44" spans="1:6" ht="13.5" x14ac:dyDescent="0.2">
      <c r="A44" s="70"/>
      <c r="B44" s="44" t="s">
        <v>22</v>
      </c>
      <c r="C44" s="72"/>
      <c r="D44" s="52"/>
      <c r="E44" s="66"/>
      <c r="F44" s="53"/>
    </row>
    <row r="45" spans="1:6" ht="108" x14ac:dyDescent="0.2">
      <c r="A45" s="70" t="s">
        <v>57</v>
      </c>
      <c r="B45" s="71" t="s">
        <v>58</v>
      </c>
      <c r="C45" s="72" t="s">
        <v>36</v>
      </c>
      <c r="D45" s="52">
        <v>1</v>
      </c>
      <c r="E45" s="66"/>
      <c r="F45" s="53"/>
    </row>
    <row r="46" spans="1:6" ht="13.5" x14ac:dyDescent="0.2">
      <c r="A46" s="70"/>
      <c r="B46" s="44" t="s">
        <v>22</v>
      </c>
      <c r="C46" s="72"/>
      <c r="D46" s="52"/>
      <c r="E46" s="66"/>
      <c r="F46" s="53"/>
    </row>
    <row r="47" spans="1:6" ht="81" x14ac:dyDescent="0.2">
      <c r="A47" s="70" t="s">
        <v>59</v>
      </c>
      <c r="B47" s="71" t="s">
        <v>60</v>
      </c>
      <c r="C47" s="72" t="s">
        <v>36</v>
      </c>
      <c r="D47" s="52">
        <v>7</v>
      </c>
      <c r="E47" s="66"/>
      <c r="F47" s="53"/>
    </row>
    <row r="48" spans="1:6" ht="13.5" x14ac:dyDescent="0.2">
      <c r="A48" s="70"/>
      <c r="B48" s="44" t="s">
        <v>22</v>
      </c>
      <c r="C48" s="72"/>
      <c r="D48" s="52"/>
      <c r="E48" s="66"/>
      <c r="F48" s="53"/>
    </row>
    <row r="49" spans="1:6" ht="40.5" x14ac:dyDescent="0.2">
      <c r="A49" s="50" t="s">
        <v>61</v>
      </c>
      <c r="B49" s="39" t="s">
        <v>62</v>
      </c>
      <c r="C49" s="51" t="s">
        <v>36</v>
      </c>
      <c r="D49" s="52">
        <f>28+1</f>
        <v>29</v>
      </c>
      <c r="E49" s="66"/>
      <c r="F49" s="53"/>
    </row>
    <row r="50" spans="1:6" ht="13.5" x14ac:dyDescent="0.2">
      <c r="A50" s="50"/>
      <c r="B50" s="44" t="s">
        <v>22</v>
      </c>
      <c r="C50" s="51"/>
      <c r="D50" s="52"/>
      <c r="E50" s="66"/>
      <c r="F50" s="53"/>
    </row>
    <row r="51" spans="1:6" ht="40.5" x14ac:dyDescent="0.2">
      <c r="A51" s="50" t="s">
        <v>63</v>
      </c>
      <c r="B51" s="39" t="s">
        <v>64</v>
      </c>
      <c r="C51" s="51" t="s">
        <v>36</v>
      </c>
      <c r="D51" s="52">
        <v>8</v>
      </c>
      <c r="E51" s="66"/>
      <c r="F51" s="53"/>
    </row>
    <row r="52" spans="1:6" ht="13.5" x14ac:dyDescent="0.2">
      <c r="A52" s="50"/>
      <c r="B52" s="44" t="s">
        <v>22</v>
      </c>
      <c r="C52" s="51"/>
      <c r="D52" s="52"/>
      <c r="E52" s="66"/>
      <c r="F52" s="53"/>
    </row>
    <row r="53" spans="1:6" ht="67.5" x14ac:dyDescent="0.2">
      <c r="A53" s="50" t="s">
        <v>65</v>
      </c>
      <c r="B53" s="39" t="s">
        <v>66</v>
      </c>
      <c r="C53" s="51" t="s">
        <v>36</v>
      </c>
      <c r="D53" s="52">
        <v>21</v>
      </c>
      <c r="E53" s="55"/>
      <c r="F53" s="53"/>
    </row>
    <row r="54" spans="1:6" ht="13.5" x14ac:dyDescent="0.2">
      <c r="A54" s="50"/>
      <c r="B54" s="44" t="s">
        <v>22</v>
      </c>
      <c r="C54" s="51"/>
      <c r="D54" s="52"/>
      <c r="E54" s="66"/>
      <c r="F54" s="53"/>
    </row>
    <row r="55" spans="1:6" ht="81" x14ac:dyDescent="0.2">
      <c r="A55" s="70" t="s">
        <v>67</v>
      </c>
      <c r="B55" s="71" t="s">
        <v>68</v>
      </c>
      <c r="C55" s="72" t="s">
        <v>36</v>
      </c>
      <c r="D55" s="73">
        <v>6</v>
      </c>
      <c r="E55" s="74"/>
      <c r="F55" s="53"/>
    </row>
    <row r="56" spans="1:6" ht="13.5" x14ac:dyDescent="0.2">
      <c r="A56" s="70"/>
      <c r="B56" s="44" t="s">
        <v>22</v>
      </c>
      <c r="C56" s="72"/>
      <c r="D56" s="73"/>
      <c r="E56" s="74"/>
      <c r="F56" s="53"/>
    </row>
    <row r="57" spans="1:6" ht="148.5" x14ac:dyDescent="0.2">
      <c r="A57" s="70" t="s">
        <v>69</v>
      </c>
      <c r="B57" s="71" t="s">
        <v>70</v>
      </c>
      <c r="C57" s="72" t="s">
        <v>36</v>
      </c>
      <c r="D57" s="73">
        <v>5</v>
      </c>
      <c r="E57" s="75"/>
      <c r="F57" s="53"/>
    </row>
    <row r="58" spans="1:6" ht="13.5" x14ac:dyDescent="0.2">
      <c r="A58" s="70"/>
      <c r="B58" s="44" t="s">
        <v>22</v>
      </c>
      <c r="C58" s="72"/>
      <c r="D58" s="73"/>
      <c r="E58" s="74"/>
      <c r="F58" s="53"/>
    </row>
    <row r="59" spans="1:6" ht="108" x14ac:dyDescent="0.2">
      <c r="A59" s="70" t="s">
        <v>71</v>
      </c>
      <c r="B59" s="71" t="s">
        <v>72</v>
      </c>
      <c r="C59" s="72" t="s">
        <v>36</v>
      </c>
      <c r="D59" s="73">
        <v>2</v>
      </c>
      <c r="E59" s="74"/>
      <c r="F59" s="53"/>
    </row>
    <row r="60" spans="1:6" ht="13.5" x14ac:dyDescent="0.2">
      <c r="A60" s="70"/>
      <c r="B60" s="44" t="s">
        <v>22</v>
      </c>
      <c r="C60" s="72"/>
      <c r="D60" s="73"/>
      <c r="E60" s="74"/>
      <c r="F60" s="53"/>
    </row>
    <row r="61" spans="1:6" ht="135" x14ac:dyDescent="0.2">
      <c r="A61" s="70" t="s">
        <v>73</v>
      </c>
      <c r="B61" s="71" t="s">
        <v>74</v>
      </c>
      <c r="C61" s="72" t="s">
        <v>36</v>
      </c>
      <c r="D61" s="73">
        <v>1</v>
      </c>
      <c r="E61" s="74"/>
      <c r="F61" s="53"/>
    </row>
    <row r="62" spans="1:6" ht="13.5" x14ac:dyDescent="0.2">
      <c r="A62" s="70"/>
      <c r="B62" s="44" t="s">
        <v>22</v>
      </c>
      <c r="C62" s="72"/>
      <c r="D62" s="73"/>
      <c r="E62" s="74"/>
      <c r="F62" s="53"/>
    </row>
    <row r="63" spans="1:6" s="76" customFormat="1" ht="148.5" x14ac:dyDescent="0.2">
      <c r="A63" s="70" t="s">
        <v>75</v>
      </c>
      <c r="B63" s="39" t="s">
        <v>76</v>
      </c>
      <c r="C63" s="51" t="s">
        <v>77</v>
      </c>
      <c r="D63" s="52">
        <v>1</v>
      </c>
      <c r="E63" s="66"/>
      <c r="F63" s="53"/>
    </row>
    <row r="64" spans="1:6" ht="13.5" x14ac:dyDescent="0.2">
      <c r="A64" s="77"/>
      <c r="B64" s="44" t="s">
        <v>22</v>
      </c>
      <c r="C64" s="78"/>
      <c r="D64" s="79"/>
      <c r="E64" s="74"/>
      <c r="F64" s="53">
        <f t="shared" ref="F64:F104" si="0">ROUND((D64*E64),2)</f>
        <v>0</v>
      </c>
    </row>
    <row r="65" spans="1:6" ht="13.5" x14ac:dyDescent="0.2">
      <c r="A65" s="80" t="s">
        <v>78</v>
      </c>
      <c r="B65" s="81"/>
      <c r="C65" s="81"/>
      <c r="D65" s="81"/>
      <c r="E65" s="81"/>
      <c r="F65" s="82">
        <f>SUM(F39:F64)</f>
        <v>0</v>
      </c>
    </row>
    <row r="66" spans="1:6" ht="12.75" customHeight="1" x14ac:dyDescent="0.2">
      <c r="A66" s="33"/>
      <c r="B66" s="34" t="s">
        <v>79</v>
      </c>
      <c r="C66" s="35"/>
      <c r="D66" s="35"/>
      <c r="E66" s="69"/>
      <c r="F66" s="36"/>
    </row>
    <row r="67" spans="1:6" ht="148.5" x14ac:dyDescent="0.2">
      <c r="A67" s="50" t="s">
        <v>80</v>
      </c>
      <c r="B67" s="39" t="s">
        <v>81</v>
      </c>
      <c r="C67" s="51" t="s">
        <v>36</v>
      </c>
      <c r="D67" s="52">
        <v>9</v>
      </c>
      <c r="E67" s="83"/>
      <c r="F67" s="43"/>
    </row>
    <row r="68" spans="1:6" ht="13.5" x14ac:dyDescent="0.2">
      <c r="A68" s="84"/>
      <c r="B68" s="44" t="s">
        <v>22</v>
      </c>
      <c r="C68" s="78"/>
      <c r="D68" s="79"/>
      <c r="E68" s="83"/>
      <c r="F68" s="43"/>
    </row>
    <row r="69" spans="1:6" ht="148.5" x14ac:dyDescent="0.2">
      <c r="A69" s="50" t="s">
        <v>82</v>
      </c>
      <c r="B69" s="39" t="s">
        <v>83</v>
      </c>
      <c r="C69" s="51" t="s">
        <v>36</v>
      </c>
      <c r="D69" s="52">
        <v>14</v>
      </c>
      <c r="E69" s="83"/>
      <c r="F69" s="43"/>
    </row>
    <row r="70" spans="1:6" ht="13.5" x14ac:dyDescent="0.2">
      <c r="A70" s="84"/>
      <c r="B70" s="44" t="s">
        <v>22</v>
      </c>
      <c r="C70" s="78"/>
      <c r="D70" s="79"/>
      <c r="E70" s="83"/>
      <c r="F70" s="43"/>
    </row>
    <row r="71" spans="1:6" ht="67.5" x14ac:dyDescent="0.2">
      <c r="A71" s="50" t="s">
        <v>84</v>
      </c>
      <c r="B71" s="39" t="s">
        <v>85</v>
      </c>
      <c r="C71" s="51" t="s">
        <v>36</v>
      </c>
      <c r="D71" s="52">
        <v>1</v>
      </c>
      <c r="E71" s="83"/>
      <c r="F71" s="43"/>
    </row>
    <row r="72" spans="1:6" ht="13.5" x14ac:dyDescent="0.2">
      <c r="A72" s="84"/>
      <c r="B72" s="44" t="s">
        <v>22</v>
      </c>
      <c r="C72" s="78"/>
      <c r="D72" s="79"/>
      <c r="E72" s="83"/>
      <c r="F72" s="43"/>
    </row>
    <row r="73" spans="1:6" ht="121.5" x14ac:dyDescent="0.2">
      <c r="A73" s="50" t="s">
        <v>86</v>
      </c>
      <c r="B73" s="39" t="s">
        <v>87</v>
      </c>
      <c r="C73" s="51" t="s">
        <v>36</v>
      </c>
      <c r="D73" s="52">
        <v>8</v>
      </c>
      <c r="E73" s="83"/>
      <c r="F73" s="43"/>
    </row>
    <row r="74" spans="1:6" ht="13.5" x14ac:dyDescent="0.2">
      <c r="A74" s="84"/>
      <c r="B74" s="44" t="s">
        <v>22</v>
      </c>
      <c r="C74" s="78"/>
      <c r="D74" s="79"/>
      <c r="E74" s="83"/>
      <c r="F74" s="43"/>
    </row>
    <row r="75" spans="1:6" ht="81" x14ac:dyDescent="0.2">
      <c r="A75" s="50" t="s">
        <v>88</v>
      </c>
      <c r="B75" s="39" t="s">
        <v>89</v>
      </c>
      <c r="C75" s="51" t="s">
        <v>36</v>
      </c>
      <c r="D75" s="52">
        <v>1</v>
      </c>
      <c r="E75" s="83"/>
      <c r="F75" s="43"/>
    </row>
    <row r="76" spans="1:6" ht="13.5" x14ac:dyDescent="0.2">
      <c r="A76" s="84"/>
      <c r="B76" s="44" t="s">
        <v>22</v>
      </c>
      <c r="C76" s="78"/>
      <c r="D76" s="79"/>
      <c r="E76" s="83"/>
      <c r="F76" s="43"/>
    </row>
    <row r="77" spans="1:6" ht="54" x14ac:dyDescent="0.2">
      <c r="A77" s="50" t="s">
        <v>90</v>
      </c>
      <c r="B77" s="39" t="s">
        <v>91</v>
      </c>
      <c r="C77" s="51" t="s">
        <v>36</v>
      </c>
      <c r="D77" s="52">
        <v>8</v>
      </c>
      <c r="E77" s="83"/>
      <c r="F77" s="43"/>
    </row>
    <row r="78" spans="1:6" ht="13.5" x14ac:dyDescent="0.2">
      <c r="A78" s="84"/>
      <c r="B78" s="44" t="s">
        <v>22</v>
      </c>
      <c r="C78" s="78"/>
      <c r="D78" s="79"/>
      <c r="E78" s="83"/>
      <c r="F78" s="43"/>
    </row>
    <row r="79" spans="1:6" ht="40.5" x14ac:dyDescent="0.2">
      <c r="A79" s="63" t="s">
        <v>92</v>
      </c>
      <c r="B79" s="39" t="s">
        <v>93</v>
      </c>
      <c r="C79" s="64" t="s">
        <v>36</v>
      </c>
      <c r="D79" s="52">
        <v>2</v>
      </c>
      <c r="E79" s="85"/>
      <c r="F79" s="86"/>
    </row>
    <row r="80" spans="1:6" ht="13.5" x14ac:dyDescent="0.2">
      <c r="A80" s="84"/>
      <c r="B80" s="44" t="s">
        <v>22</v>
      </c>
      <c r="C80" s="78"/>
      <c r="D80" s="79"/>
      <c r="E80" s="83"/>
      <c r="F80" s="43"/>
    </row>
    <row r="81" spans="1:7" ht="54" x14ac:dyDescent="0.2">
      <c r="A81" s="50" t="s">
        <v>94</v>
      </c>
      <c r="B81" s="39" t="s">
        <v>95</v>
      </c>
      <c r="C81" s="51" t="s">
        <v>36</v>
      </c>
      <c r="D81" s="52">
        <v>6</v>
      </c>
      <c r="E81" s="83"/>
      <c r="F81" s="43"/>
    </row>
    <row r="82" spans="1:7" ht="13.5" x14ac:dyDescent="0.2">
      <c r="A82" s="84"/>
      <c r="B82" s="44" t="s">
        <v>22</v>
      </c>
      <c r="C82" s="78"/>
      <c r="D82" s="79"/>
      <c r="E82" s="83"/>
      <c r="F82" s="43"/>
    </row>
    <row r="83" spans="1:7" ht="40.5" x14ac:dyDescent="0.2">
      <c r="A83" s="50" t="s">
        <v>96</v>
      </c>
      <c r="B83" s="39" t="s">
        <v>97</v>
      </c>
      <c r="C83" s="51" t="s">
        <v>36</v>
      </c>
      <c r="D83" s="52">
        <v>1</v>
      </c>
      <c r="E83" s="83"/>
      <c r="F83" s="43"/>
    </row>
    <row r="84" spans="1:7" ht="13.5" x14ac:dyDescent="0.2">
      <c r="A84" s="84"/>
      <c r="B84" s="44" t="s">
        <v>22</v>
      </c>
      <c r="C84" s="78"/>
      <c r="D84" s="79"/>
      <c r="E84" s="83"/>
      <c r="F84" s="43"/>
    </row>
    <row r="85" spans="1:7" ht="121.5" x14ac:dyDescent="0.2">
      <c r="A85" s="50" t="s">
        <v>98</v>
      </c>
      <c r="B85" s="39" t="s">
        <v>99</v>
      </c>
      <c r="C85" s="51" t="s">
        <v>36</v>
      </c>
      <c r="D85" s="52">
        <v>1</v>
      </c>
      <c r="E85" s="83"/>
      <c r="F85" s="43"/>
    </row>
    <row r="86" spans="1:7" ht="13.5" x14ac:dyDescent="0.2">
      <c r="A86" s="87"/>
      <c r="B86" s="44" t="s">
        <v>22</v>
      </c>
      <c r="C86" s="88"/>
      <c r="D86" s="89"/>
      <c r="E86" s="83"/>
      <c r="F86" s="43"/>
    </row>
    <row r="87" spans="1:7" ht="307.5" customHeight="1" x14ac:dyDescent="0.2">
      <c r="A87" s="50" t="s">
        <v>100</v>
      </c>
      <c r="B87" s="39" t="s">
        <v>101</v>
      </c>
      <c r="C87" s="51" t="s">
        <v>102</v>
      </c>
      <c r="D87" s="52">
        <v>1</v>
      </c>
      <c r="E87" s="83"/>
      <c r="F87" s="43"/>
    </row>
    <row r="88" spans="1:7" ht="13.5" x14ac:dyDescent="0.2">
      <c r="A88" s="87"/>
      <c r="B88" s="44" t="s">
        <v>22</v>
      </c>
      <c r="C88" s="88"/>
      <c r="D88" s="89"/>
      <c r="E88" s="83"/>
      <c r="F88" s="43"/>
    </row>
    <row r="89" spans="1:7" ht="148.5" x14ac:dyDescent="0.2">
      <c r="A89" s="50" t="s">
        <v>103</v>
      </c>
      <c r="B89" s="39" t="s">
        <v>104</v>
      </c>
      <c r="C89" s="51" t="s">
        <v>102</v>
      </c>
      <c r="D89" s="52">
        <v>1</v>
      </c>
      <c r="E89" s="83"/>
      <c r="F89" s="43"/>
    </row>
    <row r="90" spans="1:7" ht="13.5" x14ac:dyDescent="0.2">
      <c r="A90" s="70"/>
      <c r="B90" s="44" t="s">
        <v>22</v>
      </c>
      <c r="C90" s="72"/>
      <c r="D90" s="73"/>
      <c r="E90" s="74"/>
      <c r="F90" s="53">
        <f t="shared" si="0"/>
        <v>0</v>
      </c>
    </row>
    <row r="91" spans="1:7" ht="13.5" x14ac:dyDescent="0.2">
      <c r="A91" s="90" t="s">
        <v>79</v>
      </c>
      <c r="B91" s="91"/>
      <c r="C91" s="91"/>
      <c r="D91" s="91"/>
      <c r="E91" s="91"/>
      <c r="F91" s="82">
        <f>SUM(F67:F90)</f>
        <v>0</v>
      </c>
    </row>
    <row r="92" spans="1:7" ht="12.75" customHeight="1" x14ac:dyDescent="0.2">
      <c r="A92" s="33"/>
      <c r="B92" s="34" t="s">
        <v>105</v>
      </c>
      <c r="C92" s="35"/>
      <c r="D92" s="35"/>
      <c r="E92" s="69"/>
      <c r="F92" s="36"/>
    </row>
    <row r="93" spans="1:7" ht="135" x14ac:dyDescent="0.2">
      <c r="A93" s="50" t="s">
        <v>106</v>
      </c>
      <c r="B93" s="39" t="s">
        <v>107</v>
      </c>
      <c r="C93" s="51" t="s">
        <v>36</v>
      </c>
      <c r="D93" s="52">
        <v>1</v>
      </c>
      <c r="E93" s="66"/>
      <c r="F93" s="53"/>
    </row>
    <row r="94" spans="1:7" ht="13.5" x14ac:dyDescent="0.2">
      <c r="A94" s="50"/>
      <c r="B94" s="44" t="s">
        <v>22</v>
      </c>
      <c r="C94" s="51"/>
      <c r="D94" s="52"/>
      <c r="E94" s="66"/>
      <c r="F94" s="53"/>
    </row>
    <row r="95" spans="1:7" ht="243" x14ac:dyDescent="0.2">
      <c r="A95" s="50" t="s">
        <v>108</v>
      </c>
      <c r="B95" s="39" t="s">
        <v>109</v>
      </c>
      <c r="C95" s="51" t="s">
        <v>77</v>
      </c>
      <c r="D95" s="52">
        <v>1</v>
      </c>
      <c r="E95" s="66"/>
      <c r="F95" s="53"/>
      <c r="G95" s="92"/>
    </row>
    <row r="96" spans="1:7" ht="13.5" x14ac:dyDescent="0.2">
      <c r="A96" s="50"/>
      <c r="B96" s="44" t="s">
        <v>22</v>
      </c>
      <c r="C96" s="51"/>
      <c r="D96" s="52"/>
      <c r="E96" s="66"/>
      <c r="F96" s="53"/>
      <c r="G96" s="92"/>
    </row>
    <row r="97" spans="1:6" ht="202.5" x14ac:dyDescent="0.2">
      <c r="A97" s="50" t="s">
        <v>110</v>
      </c>
      <c r="B97" s="39" t="s">
        <v>111</v>
      </c>
      <c r="C97" s="51" t="s">
        <v>36</v>
      </c>
      <c r="D97" s="52">
        <v>2</v>
      </c>
      <c r="E97" s="66"/>
      <c r="F97" s="53"/>
    </row>
    <row r="98" spans="1:6" ht="13.5" x14ac:dyDescent="0.2">
      <c r="A98" s="50"/>
      <c r="B98" s="44" t="s">
        <v>22</v>
      </c>
      <c r="C98" s="51"/>
      <c r="D98" s="52"/>
      <c r="E98" s="66"/>
      <c r="F98" s="53"/>
    </row>
    <row r="99" spans="1:6" s="93" customFormat="1" ht="162" x14ac:dyDescent="0.2">
      <c r="A99" s="50" t="s">
        <v>112</v>
      </c>
      <c r="B99" s="39" t="s">
        <v>113</v>
      </c>
      <c r="C99" s="51" t="s">
        <v>36</v>
      </c>
      <c r="D99" s="52">
        <v>2</v>
      </c>
      <c r="E99" s="66"/>
      <c r="F99" s="53"/>
    </row>
    <row r="100" spans="1:6" s="93" customFormat="1" ht="13.5" x14ac:dyDescent="0.2">
      <c r="A100" s="50"/>
      <c r="B100" s="44" t="s">
        <v>22</v>
      </c>
      <c r="C100" s="51"/>
      <c r="D100" s="52"/>
      <c r="E100" s="66"/>
      <c r="F100" s="53"/>
    </row>
    <row r="101" spans="1:6" ht="108" x14ac:dyDescent="0.2">
      <c r="A101" s="50" t="s">
        <v>114</v>
      </c>
      <c r="B101" s="39" t="s">
        <v>115</v>
      </c>
      <c r="C101" s="51" t="s">
        <v>36</v>
      </c>
      <c r="D101" s="52">
        <v>1</v>
      </c>
      <c r="E101" s="66"/>
      <c r="F101" s="53"/>
    </row>
    <row r="102" spans="1:6" ht="13.5" x14ac:dyDescent="0.2">
      <c r="A102" s="50"/>
      <c r="B102" s="44" t="s">
        <v>22</v>
      </c>
      <c r="C102" s="51"/>
      <c r="D102" s="52"/>
      <c r="E102" s="66"/>
      <c r="F102" s="53"/>
    </row>
    <row r="103" spans="1:6" ht="121.5" x14ac:dyDescent="0.2">
      <c r="A103" s="50" t="s">
        <v>116</v>
      </c>
      <c r="B103" s="39" t="s">
        <v>117</v>
      </c>
      <c r="C103" s="51" t="s">
        <v>36</v>
      </c>
      <c r="D103" s="52">
        <v>2</v>
      </c>
      <c r="E103" s="66"/>
      <c r="F103" s="53"/>
    </row>
    <row r="104" spans="1:6" ht="13.5" x14ac:dyDescent="0.2">
      <c r="A104" s="54"/>
      <c r="B104" s="44" t="s">
        <v>22</v>
      </c>
      <c r="C104" s="51"/>
      <c r="D104" s="52"/>
      <c r="E104" s="66"/>
      <c r="F104" s="53">
        <f t="shared" si="0"/>
        <v>0</v>
      </c>
    </row>
    <row r="105" spans="1:6" ht="13.5" x14ac:dyDescent="0.2">
      <c r="A105" s="94" t="s">
        <v>105</v>
      </c>
      <c r="B105" s="95"/>
      <c r="C105" s="95"/>
      <c r="D105" s="95"/>
      <c r="E105" s="95"/>
      <c r="F105" s="82">
        <f>SUM(F93:F104)</f>
        <v>0</v>
      </c>
    </row>
    <row r="106" spans="1:6" ht="14.25" thickBot="1" x14ac:dyDescent="0.25">
      <c r="A106" s="96" t="s">
        <v>118</v>
      </c>
      <c r="B106" s="97"/>
      <c r="C106" s="97"/>
      <c r="D106" s="97"/>
      <c r="E106" s="97"/>
      <c r="F106" s="98">
        <f>F29+F37+F65+F91+F105</f>
        <v>0</v>
      </c>
    </row>
    <row r="107" spans="1:6" ht="14.25" thickBot="1" x14ac:dyDescent="0.25">
      <c r="A107" s="21" t="s">
        <v>119</v>
      </c>
      <c r="B107" s="22" t="s">
        <v>120</v>
      </c>
      <c r="C107" s="23"/>
      <c r="D107" s="24"/>
      <c r="E107" s="25"/>
      <c r="F107" s="26"/>
    </row>
    <row r="108" spans="1:6" s="76" customFormat="1" ht="13.5" x14ac:dyDescent="0.2">
      <c r="A108" s="99"/>
      <c r="B108" s="100" t="s">
        <v>121</v>
      </c>
      <c r="C108" s="29"/>
      <c r="D108" s="30"/>
      <c r="E108" s="31"/>
      <c r="F108" s="101"/>
    </row>
    <row r="109" spans="1:6" s="76" customFormat="1" ht="94.5" x14ac:dyDescent="0.2">
      <c r="A109" s="50" t="s">
        <v>122</v>
      </c>
      <c r="B109" s="39" t="s">
        <v>123</v>
      </c>
      <c r="C109" s="51" t="s">
        <v>21</v>
      </c>
      <c r="D109" s="52">
        <v>17.739999999999998</v>
      </c>
      <c r="E109" s="102"/>
      <c r="F109" s="43"/>
    </row>
    <row r="110" spans="1:6" s="76" customFormat="1" ht="13.5" x14ac:dyDescent="0.2">
      <c r="A110" s="50"/>
      <c r="B110" s="39" t="s">
        <v>22</v>
      </c>
      <c r="C110" s="51"/>
      <c r="D110" s="52"/>
      <c r="E110" s="102"/>
      <c r="F110" s="43"/>
    </row>
    <row r="111" spans="1:6" s="76" customFormat="1" ht="108" x14ac:dyDescent="0.2">
      <c r="A111" s="50" t="s">
        <v>124</v>
      </c>
      <c r="B111" s="39" t="s">
        <v>125</v>
      </c>
      <c r="C111" s="51" t="s">
        <v>126</v>
      </c>
      <c r="D111" s="52">
        <v>11.59</v>
      </c>
      <c r="E111" s="102"/>
      <c r="F111" s="43"/>
    </row>
    <row r="112" spans="1:6" s="76" customFormat="1" ht="13.5" x14ac:dyDescent="0.2">
      <c r="A112" s="50"/>
      <c r="B112" s="39" t="s">
        <v>22</v>
      </c>
      <c r="C112" s="51"/>
      <c r="D112" s="52"/>
      <c r="E112" s="102"/>
      <c r="F112" s="43"/>
    </row>
    <row r="113" spans="1:6" s="76" customFormat="1" ht="135" x14ac:dyDescent="0.2">
      <c r="A113" s="50" t="s">
        <v>127</v>
      </c>
      <c r="B113" s="39" t="s">
        <v>128</v>
      </c>
      <c r="C113" s="51" t="s">
        <v>126</v>
      </c>
      <c r="D113" s="52">
        <v>8.58</v>
      </c>
      <c r="E113" s="102"/>
      <c r="F113" s="43"/>
    </row>
    <row r="114" spans="1:6" s="76" customFormat="1" ht="13.5" x14ac:dyDescent="0.2">
      <c r="A114" s="50"/>
      <c r="B114" s="39" t="s">
        <v>22</v>
      </c>
      <c r="C114" s="51"/>
      <c r="D114" s="52"/>
      <c r="E114" s="102"/>
      <c r="F114" s="43"/>
    </row>
    <row r="115" spans="1:6" s="76" customFormat="1" ht="135" x14ac:dyDescent="0.2">
      <c r="A115" s="50" t="s">
        <v>129</v>
      </c>
      <c r="B115" s="39" t="s">
        <v>130</v>
      </c>
      <c r="C115" s="51" t="s">
        <v>126</v>
      </c>
      <c r="D115" s="52">
        <v>5.56</v>
      </c>
      <c r="E115" s="102"/>
      <c r="F115" s="43"/>
    </row>
    <row r="116" spans="1:6" s="103" customFormat="1" ht="13.5" x14ac:dyDescent="0.2">
      <c r="A116" s="50"/>
      <c r="B116" s="39" t="s">
        <v>22</v>
      </c>
      <c r="C116" s="51"/>
      <c r="D116" s="52"/>
      <c r="E116" s="102"/>
      <c r="F116" s="43"/>
    </row>
    <row r="117" spans="1:6" s="76" customFormat="1" ht="94.5" x14ac:dyDescent="0.2">
      <c r="A117" s="50" t="s">
        <v>131</v>
      </c>
      <c r="B117" s="39" t="s">
        <v>132</v>
      </c>
      <c r="C117" s="51" t="s">
        <v>21</v>
      </c>
      <c r="D117" s="52">
        <v>10.08</v>
      </c>
      <c r="E117" s="102"/>
      <c r="F117" s="43"/>
    </row>
    <row r="118" spans="1:6" s="76" customFormat="1" ht="13.5" x14ac:dyDescent="0.2">
      <c r="A118" s="50"/>
      <c r="B118" s="39" t="s">
        <v>22</v>
      </c>
      <c r="C118" s="51"/>
      <c r="D118" s="52"/>
      <c r="E118" s="102"/>
      <c r="F118" s="43"/>
    </row>
    <row r="119" spans="1:6" s="76" customFormat="1" ht="67.5" x14ac:dyDescent="0.2">
      <c r="A119" s="50" t="s">
        <v>133</v>
      </c>
      <c r="B119" s="39" t="s">
        <v>134</v>
      </c>
      <c r="C119" s="51" t="s">
        <v>135</v>
      </c>
      <c r="D119" s="52">
        <v>23.13</v>
      </c>
      <c r="E119" s="102"/>
      <c r="F119" s="43"/>
    </row>
    <row r="120" spans="1:6" s="76" customFormat="1" ht="13.5" x14ac:dyDescent="0.2">
      <c r="A120" s="50"/>
      <c r="B120" s="39" t="s">
        <v>22</v>
      </c>
      <c r="C120" s="51"/>
      <c r="D120" s="52"/>
      <c r="E120" s="102"/>
      <c r="F120" s="43"/>
    </row>
    <row r="121" spans="1:6" s="76" customFormat="1" ht="67.5" x14ac:dyDescent="0.2">
      <c r="A121" s="50" t="s">
        <v>136</v>
      </c>
      <c r="B121" s="39" t="s">
        <v>137</v>
      </c>
      <c r="C121" s="51" t="s">
        <v>135</v>
      </c>
      <c r="D121" s="52">
        <v>41.04</v>
      </c>
      <c r="E121" s="102"/>
      <c r="F121" s="43"/>
    </row>
    <row r="122" spans="1:6" s="76" customFormat="1" ht="13.5" x14ac:dyDescent="0.2">
      <c r="A122" s="50"/>
      <c r="B122" s="39" t="s">
        <v>22</v>
      </c>
      <c r="C122" s="51"/>
      <c r="D122" s="52"/>
      <c r="E122" s="102"/>
      <c r="F122" s="43"/>
    </row>
    <row r="123" spans="1:6" s="76" customFormat="1" ht="54" x14ac:dyDescent="0.2">
      <c r="A123" s="50" t="s">
        <v>138</v>
      </c>
      <c r="B123" s="39" t="s">
        <v>139</v>
      </c>
      <c r="C123" s="51" t="s">
        <v>21</v>
      </c>
      <c r="D123" s="52">
        <v>8.01</v>
      </c>
      <c r="E123" s="102"/>
      <c r="F123" s="43"/>
    </row>
    <row r="124" spans="1:6" s="76" customFormat="1" ht="13.5" x14ac:dyDescent="0.2">
      <c r="A124" s="50"/>
      <c r="B124" s="39" t="s">
        <v>22</v>
      </c>
      <c r="C124" s="51"/>
      <c r="D124" s="52"/>
      <c r="E124" s="102"/>
      <c r="F124" s="43"/>
    </row>
    <row r="125" spans="1:6" s="76" customFormat="1" ht="81" x14ac:dyDescent="0.2">
      <c r="A125" s="50" t="s">
        <v>140</v>
      </c>
      <c r="B125" s="39" t="s">
        <v>141</v>
      </c>
      <c r="C125" s="51" t="s">
        <v>126</v>
      </c>
      <c r="D125" s="52">
        <v>1.68</v>
      </c>
      <c r="E125" s="102"/>
      <c r="F125" s="43"/>
    </row>
    <row r="126" spans="1:6" s="76" customFormat="1" ht="13.5" x14ac:dyDescent="0.2">
      <c r="A126" s="50"/>
      <c r="B126" s="39" t="s">
        <v>22</v>
      </c>
      <c r="C126" s="51"/>
      <c r="D126" s="52"/>
      <c r="E126" s="102"/>
      <c r="F126" s="43"/>
    </row>
    <row r="127" spans="1:6" s="76" customFormat="1" ht="97.5" customHeight="1" x14ac:dyDescent="0.2">
      <c r="A127" s="50" t="s">
        <v>142</v>
      </c>
      <c r="B127" s="39" t="s">
        <v>143</v>
      </c>
      <c r="C127" s="51" t="s">
        <v>21</v>
      </c>
      <c r="D127" s="52">
        <v>6.93</v>
      </c>
      <c r="E127" s="102"/>
      <c r="F127" s="43"/>
    </row>
    <row r="128" spans="1:6" s="76" customFormat="1" ht="13.5" x14ac:dyDescent="0.2">
      <c r="A128" s="50"/>
      <c r="B128" s="39" t="s">
        <v>22</v>
      </c>
      <c r="C128" s="51"/>
      <c r="D128" s="52"/>
      <c r="E128" s="102"/>
      <c r="F128" s="43"/>
    </row>
    <row r="129" spans="1:6" s="76" customFormat="1" ht="67.5" x14ac:dyDescent="0.2">
      <c r="A129" s="50" t="s">
        <v>144</v>
      </c>
      <c r="B129" s="39" t="s">
        <v>145</v>
      </c>
      <c r="C129" s="51" t="s">
        <v>25</v>
      </c>
      <c r="D129" s="52">
        <v>9.89</v>
      </c>
      <c r="E129" s="102"/>
      <c r="F129" s="43"/>
    </row>
    <row r="130" spans="1:6" s="76" customFormat="1" ht="13.5" x14ac:dyDescent="0.2">
      <c r="A130" s="50"/>
      <c r="B130" s="39" t="s">
        <v>22</v>
      </c>
      <c r="C130" s="51"/>
      <c r="D130" s="52"/>
      <c r="E130" s="102"/>
      <c r="F130" s="43"/>
    </row>
    <row r="131" spans="1:6" s="76" customFormat="1" ht="81" x14ac:dyDescent="0.2">
      <c r="A131" s="50" t="s">
        <v>146</v>
      </c>
      <c r="B131" s="39" t="s">
        <v>147</v>
      </c>
      <c r="C131" s="51" t="s">
        <v>148</v>
      </c>
      <c r="D131" s="52">
        <v>15</v>
      </c>
      <c r="E131" s="102"/>
      <c r="F131" s="43"/>
    </row>
    <row r="132" spans="1:6" s="76" customFormat="1" ht="13.5" x14ac:dyDescent="0.2">
      <c r="A132" s="50"/>
      <c r="B132" s="39" t="s">
        <v>22</v>
      </c>
      <c r="C132" s="51"/>
      <c r="D132" s="52"/>
      <c r="E132" s="102"/>
      <c r="F132" s="43"/>
    </row>
    <row r="133" spans="1:6" ht="67.5" x14ac:dyDescent="0.2">
      <c r="A133" s="50" t="s">
        <v>149</v>
      </c>
      <c r="B133" s="39" t="s">
        <v>150</v>
      </c>
      <c r="C133" s="51" t="s">
        <v>25</v>
      </c>
      <c r="D133" s="52">
        <v>6</v>
      </c>
      <c r="E133" s="102"/>
      <c r="F133" s="43"/>
    </row>
    <row r="134" spans="1:6" ht="13.5" x14ac:dyDescent="0.2">
      <c r="A134" s="50"/>
      <c r="B134" s="39" t="s">
        <v>22</v>
      </c>
      <c r="C134" s="51"/>
      <c r="D134" s="52"/>
      <c r="E134" s="102"/>
      <c r="F134" s="43"/>
    </row>
    <row r="135" spans="1:6" ht="67.5" x14ac:dyDescent="0.2">
      <c r="A135" s="50" t="s">
        <v>151</v>
      </c>
      <c r="B135" s="39" t="s">
        <v>152</v>
      </c>
      <c r="C135" s="51" t="s">
        <v>25</v>
      </c>
      <c r="D135" s="52">
        <v>4.8</v>
      </c>
      <c r="E135" s="102"/>
      <c r="F135" s="43"/>
    </row>
    <row r="136" spans="1:6" ht="13.5" x14ac:dyDescent="0.2">
      <c r="A136" s="54"/>
      <c r="B136" s="44" t="s">
        <v>22</v>
      </c>
      <c r="C136" s="51"/>
      <c r="D136" s="52"/>
      <c r="E136" s="66"/>
      <c r="F136" s="104"/>
    </row>
    <row r="137" spans="1:6" s="76" customFormat="1" x14ac:dyDescent="0.2">
      <c r="A137" s="105" t="s">
        <v>121</v>
      </c>
      <c r="B137" s="106"/>
      <c r="C137" s="106"/>
      <c r="D137" s="106"/>
      <c r="E137" s="106"/>
      <c r="F137" s="107">
        <f>ROUND(SUM(F109:F135),2)</f>
        <v>0</v>
      </c>
    </row>
    <row r="138" spans="1:6" s="76" customFormat="1" ht="13.5" x14ac:dyDescent="0.2">
      <c r="A138" s="33"/>
      <c r="B138" s="34" t="s">
        <v>153</v>
      </c>
      <c r="C138" s="35"/>
      <c r="D138" s="108"/>
      <c r="E138" s="109"/>
      <c r="F138" s="110"/>
    </row>
    <row r="139" spans="1:6" s="76" customFormat="1" ht="81" x14ac:dyDescent="0.2">
      <c r="A139" s="50" t="s">
        <v>154</v>
      </c>
      <c r="B139" s="39" t="s">
        <v>155</v>
      </c>
      <c r="C139" s="51" t="s">
        <v>135</v>
      </c>
      <c r="D139" s="52">
        <v>15.23</v>
      </c>
      <c r="E139" s="102"/>
      <c r="F139" s="43"/>
    </row>
    <row r="140" spans="1:6" s="76" customFormat="1" ht="13.5" x14ac:dyDescent="0.2">
      <c r="A140" s="50"/>
      <c r="B140" s="39" t="s">
        <v>22</v>
      </c>
      <c r="C140" s="51"/>
      <c r="D140" s="52"/>
      <c r="E140" s="102"/>
      <c r="F140" s="43"/>
    </row>
    <row r="141" spans="1:6" s="76" customFormat="1" ht="94.5" x14ac:dyDescent="0.2">
      <c r="A141" s="50" t="s">
        <v>156</v>
      </c>
      <c r="B141" s="39" t="s">
        <v>157</v>
      </c>
      <c r="C141" s="51" t="s">
        <v>135</v>
      </c>
      <c r="D141" s="52">
        <v>190.8</v>
      </c>
      <c r="E141" s="102"/>
      <c r="F141" s="43"/>
    </row>
    <row r="142" spans="1:6" s="76" customFormat="1" ht="13.5" x14ac:dyDescent="0.2">
      <c r="A142" s="50"/>
      <c r="B142" s="39" t="s">
        <v>22</v>
      </c>
      <c r="C142" s="51"/>
      <c r="D142" s="52"/>
      <c r="E142" s="102"/>
      <c r="F142" s="43"/>
    </row>
    <row r="143" spans="1:6" s="76" customFormat="1" ht="94.5" x14ac:dyDescent="0.2">
      <c r="A143" s="50" t="s">
        <v>158</v>
      </c>
      <c r="B143" s="39" t="s">
        <v>159</v>
      </c>
      <c r="C143" s="51" t="s">
        <v>135</v>
      </c>
      <c r="D143" s="52">
        <v>43.51</v>
      </c>
      <c r="E143" s="102"/>
      <c r="F143" s="43"/>
    </row>
    <row r="144" spans="1:6" s="76" customFormat="1" ht="13.5" x14ac:dyDescent="0.2">
      <c r="A144" s="50"/>
      <c r="B144" s="39" t="s">
        <v>22</v>
      </c>
      <c r="C144" s="51"/>
      <c r="D144" s="52"/>
      <c r="E144" s="102"/>
      <c r="F144" s="43"/>
    </row>
    <row r="145" spans="1:6" s="76" customFormat="1" ht="67.5" x14ac:dyDescent="0.2">
      <c r="A145" s="50" t="s">
        <v>160</v>
      </c>
      <c r="B145" s="39" t="s">
        <v>161</v>
      </c>
      <c r="C145" s="51" t="s">
        <v>21</v>
      </c>
      <c r="D145" s="52">
        <v>2.99</v>
      </c>
      <c r="E145" s="102"/>
      <c r="F145" s="43"/>
    </row>
    <row r="146" spans="1:6" s="76" customFormat="1" ht="13.5" x14ac:dyDescent="0.2">
      <c r="A146" s="50"/>
      <c r="B146" s="39" t="s">
        <v>22</v>
      </c>
      <c r="C146" s="51"/>
      <c r="D146" s="52"/>
      <c r="E146" s="102"/>
      <c r="F146" s="43"/>
    </row>
    <row r="147" spans="1:6" s="76" customFormat="1" ht="81" x14ac:dyDescent="0.2">
      <c r="A147" s="50" t="s">
        <v>162</v>
      </c>
      <c r="B147" s="39" t="s">
        <v>163</v>
      </c>
      <c r="C147" s="51" t="s">
        <v>21</v>
      </c>
      <c r="D147" s="52">
        <v>24.91</v>
      </c>
      <c r="E147" s="102"/>
      <c r="F147" s="43"/>
    </row>
    <row r="148" spans="1:6" s="76" customFormat="1" ht="13.5" x14ac:dyDescent="0.2">
      <c r="A148" s="50"/>
      <c r="B148" s="39" t="s">
        <v>22</v>
      </c>
      <c r="C148" s="51"/>
      <c r="D148" s="52"/>
      <c r="E148" s="102"/>
      <c r="F148" s="43"/>
    </row>
    <row r="149" spans="1:6" s="76" customFormat="1" ht="121.5" x14ac:dyDescent="0.2">
      <c r="A149" s="50" t="s">
        <v>164</v>
      </c>
      <c r="B149" s="39" t="s">
        <v>165</v>
      </c>
      <c r="C149" s="51" t="s">
        <v>126</v>
      </c>
      <c r="D149" s="52">
        <v>2.99</v>
      </c>
      <c r="E149" s="102"/>
      <c r="F149" s="43"/>
    </row>
    <row r="150" spans="1:6" s="76" customFormat="1" ht="13.5" x14ac:dyDescent="0.2">
      <c r="A150" s="50"/>
      <c r="B150" s="39" t="s">
        <v>22</v>
      </c>
      <c r="C150" s="51"/>
      <c r="D150" s="52"/>
      <c r="E150" s="102"/>
      <c r="F150" s="43"/>
    </row>
    <row r="151" spans="1:6" ht="94.5" x14ac:dyDescent="0.2">
      <c r="A151" s="50" t="s">
        <v>166</v>
      </c>
      <c r="B151" s="39" t="s">
        <v>167</v>
      </c>
      <c r="C151" s="51" t="s">
        <v>126</v>
      </c>
      <c r="D151" s="52">
        <v>2.99</v>
      </c>
      <c r="E151" s="102"/>
      <c r="F151" s="43"/>
    </row>
    <row r="152" spans="1:6" ht="13.5" x14ac:dyDescent="0.2">
      <c r="A152" s="54"/>
      <c r="B152" s="39" t="s">
        <v>22</v>
      </c>
      <c r="C152" s="51"/>
      <c r="D152" s="52"/>
      <c r="E152" s="66"/>
      <c r="F152" s="53"/>
    </row>
    <row r="153" spans="1:6" s="76" customFormat="1" x14ac:dyDescent="0.2">
      <c r="A153" s="105" t="s">
        <v>153</v>
      </c>
      <c r="B153" s="106"/>
      <c r="C153" s="106"/>
      <c r="D153" s="106"/>
      <c r="E153" s="106"/>
      <c r="F153" s="107">
        <f>ROUND(SUM(F139:F151),2)</f>
        <v>0</v>
      </c>
    </row>
    <row r="154" spans="1:6" s="76" customFormat="1" ht="13.5" x14ac:dyDescent="0.2">
      <c r="A154" s="33"/>
      <c r="B154" s="34" t="s">
        <v>168</v>
      </c>
      <c r="C154" s="35"/>
      <c r="D154" s="108"/>
      <c r="E154" s="109"/>
      <c r="F154" s="110"/>
    </row>
    <row r="155" spans="1:6" s="76" customFormat="1" ht="108" x14ac:dyDescent="0.2">
      <c r="A155" s="50" t="s">
        <v>169</v>
      </c>
      <c r="B155" s="39" t="s">
        <v>170</v>
      </c>
      <c r="C155" s="51" t="s">
        <v>36</v>
      </c>
      <c r="D155" s="52">
        <v>10</v>
      </c>
      <c r="E155" s="102"/>
      <c r="F155" s="43"/>
    </row>
    <row r="156" spans="1:6" s="76" customFormat="1" ht="13.5" x14ac:dyDescent="0.2">
      <c r="A156" s="50"/>
      <c r="B156" s="39" t="s">
        <v>22</v>
      </c>
      <c r="C156" s="51"/>
      <c r="D156" s="52"/>
      <c r="E156" s="102"/>
      <c r="F156" s="43"/>
    </row>
    <row r="157" spans="1:6" s="76" customFormat="1" ht="40.5" x14ac:dyDescent="0.2">
      <c r="A157" s="50" t="s">
        <v>171</v>
      </c>
      <c r="B157" s="39" t="s">
        <v>172</v>
      </c>
      <c r="C157" s="51" t="s">
        <v>36</v>
      </c>
      <c r="D157" s="52">
        <v>1</v>
      </c>
      <c r="E157" s="102"/>
      <c r="F157" s="43"/>
    </row>
    <row r="158" spans="1:6" s="76" customFormat="1" ht="13.5" x14ac:dyDescent="0.2">
      <c r="A158" s="50"/>
      <c r="B158" s="39" t="s">
        <v>22</v>
      </c>
      <c r="C158" s="51"/>
      <c r="D158" s="52"/>
      <c r="E158" s="102"/>
      <c r="F158" s="43"/>
    </row>
    <row r="159" spans="1:6" s="76" customFormat="1" ht="67.5" x14ac:dyDescent="0.2">
      <c r="A159" s="50" t="s">
        <v>173</v>
      </c>
      <c r="B159" s="39" t="s">
        <v>174</v>
      </c>
      <c r="C159" s="51" t="s">
        <v>21</v>
      </c>
      <c r="D159" s="52">
        <v>21.11</v>
      </c>
      <c r="E159" s="102"/>
      <c r="F159" s="43"/>
    </row>
    <row r="160" spans="1:6" s="76" customFormat="1" ht="13.5" x14ac:dyDescent="0.2">
      <c r="A160" s="50"/>
      <c r="B160" s="39" t="s">
        <v>22</v>
      </c>
      <c r="C160" s="51"/>
      <c r="D160" s="52"/>
      <c r="E160" s="102"/>
      <c r="F160" s="43"/>
    </row>
    <row r="161" spans="1:6" s="76" customFormat="1" ht="67.5" x14ac:dyDescent="0.2">
      <c r="A161" s="50" t="s">
        <v>175</v>
      </c>
      <c r="B161" s="39" t="s">
        <v>176</v>
      </c>
      <c r="C161" s="51" t="s">
        <v>25</v>
      </c>
      <c r="D161" s="52">
        <v>17.309999999999999</v>
      </c>
      <c r="E161" s="102"/>
      <c r="F161" s="43"/>
    </row>
    <row r="162" spans="1:6" s="76" customFormat="1" ht="13.5" x14ac:dyDescent="0.2">
      <c r="A162" s="50"/>
      <c r="B162" s="39" t="s">
        <v>22</v>
      </c>
      <c r="C162" s="51"/>
      <c r="D162" s="52"/>
      <c r="E162" s="102"/>
      <c r="F162" s="43"/>
    </row>
    <row r="163" spans="1:6" s="76" customFormat="1" ht="67.5" x14ac:dyDescent="0.2">
      <c r="A163" s="50" t="s">
        <v>177</v>
      </c>
      <c r="B163" s="39" t="s">
        <v>178</v>
      </c>
      <c r="C163" s="51" t="s">
        <v>25</v>
      </c>
      <c r="D163" s="52">
        <v>19.14</v>
      </c>
      <c r="E163" s="102"/>
      <c r="F163" s="43"/>
    </row>
    <row r="164" spans="1:6" s="76" customFormat="1" ht="13.5" x14ac:dyDescent="0.2">
      <c r="A164" s="50"/>
      <c r="B164" s="39" t="s">
        <v>22</v>
      </c>
      <c r="C164" s="51"/>
      <c r="D164" s="52"/>
      <c r="E164" s="102"/>
      <c r="F164" s="43"/>
    </row>
    <row r="165" spans="1:6" s="76" customFormat="1" ht="67.5" x14ac:dyDescent="0.2">
      <c r="A165" s="50" t="s">
        <v>179</v>
      </c>
      <c r="B165" s="39" t="s">
        <v>180</v>
      </c>
      <c r="C165" s="51" t="s">
        <v>25</v>
      </c>
      <c r="D165" s="52">
        <v>7.09</v>
      </c>
      <c r="E165" s="102"/>
      <c r="F165" s="43"/>
    </row>
    <row r="166" spans="1:6" s="76" customFormat="1" ht="13.5" x14ac:dyDescent="0.2">
      <c r="A166" s="50"/>
      <c r="B166" s="39" t="s">
        <v>22</v>
      </c>
      <c r="C166" s="51"/>
      <c r="D166" s="52"/>
      <c r="E166" s="102"/>
      <c r="F166" s="43"/>
    </row>
    <row r="167" spans="1:6" s="76" customFormat="1" ht="67.5" x14ac:dyDescent="0.2">
      <c r="A167" s="50" t="s">
        <v>181</v>
      </c>
      <c r="B167" s="39" t="s">
        <v>182</v>
      </c>
      <c r="C167" s="51" t="s">
        <v>21</v>
      </c>
      <c r="D167" s="52">
        <v>12.17</v>
      </c>
      <c r="E167" s="102"/>
      <c r="F167" s="43"/>
    </row>
    <row r="168" spans="1:6" s="76" customFormat="1" ht="13.5" x14ac:dyDescent="0.2">
      <c r="A168" s="50"/>
      <c r="B168" s="39" t="s">
        <v>22</v>
      </c>
      <c r="C168" s="51"/>
      <c r="D168" s="52"/>
      <c r="E168" s="102"/>
      <c r="F168" s="43"/>
    </row>
    <row r="169" spans="1:6" s="76" customFormat="1" ht="108" x14ac:dyDescent="0.2">
      <c r="A169" s="50" t="s">
        <v>183</v>
      </c>
      <c r="B169" s="39" t="s">
        <v>184</v>
      </c>
      <c r="C169" s="51" t="s">
        <v>21</v>
      </c>
      <c r="D169" s="52">
        <v>46.21</v>
      </c>
      <c r="E169" s="102"/>
      <c r="F169" s="43"/>
    </row>
    <row r="170" spans="1:6" s="76" customFormat="1" ht="13.5" x14ac:dyDescent="0.2">
      <c r="A170" s="50"/>
      <c r="B170" s="39" t="s">
        <v>22</v>
      </c>
      <c r="C170" s="51"/>
      <c r="D170" s="52"/>
      <c r="E170" s="102"/>
      <c r="F170" s="43"/>
    </row>
    <row r="171" spans="1:6" s="76" customFormat="1" ht="94.5" x14ac:dyDescent="0.2">
      <c r="A171" s="50" t="s">
        <v>185</v>
      </c>
      <c r="B171" s="39" t="s">
        <v>186</v>
      </c>
      <c r="C171" s="51" t="s">
        <v>21</v>
      </c>
      <c r="D171" s="52">
        <v>70.83</v>
      </c>
      <c r="E171" s="102"/>
      <c r="F171" s="43"/>
    </row>
    <row r="172" spans="1:6" s="76" customFormat="1" ht="13.5" x14ac:dyDescent="0.2">
      <c r="A172" s="50"/>
      <c r="B172" s="39" t="s">
        <v>22</v>
      </c>
      <c r="C172" s="51"/>
      <c r="D172" s="52"/>
      <c r="E172" s="102"/>
      <c r="F172" s="43"/>
    </row>
    <row r="173" spans="1:6" s="76" customFormat="1" ht="189" x14ac:dyDescent="0.2">
      <c r="A173" s="50" t="s">
        <v>187</v>
      </c>
      <c r="B173" s="39" t="s">
        <v>188</v>
      </c>
      <c r="C173" s="51" t="s">
        <v>21</v>
      </c>
      <c r="D173" s="52">
        <v>24.62</v>
      </c>
      <c r="E173" s="102"/>
      <c r="F173" s="43"/>
    </row>
    <row r="174" spans="1:6" s="76" customFormat="1" ht="13.5" x14ac:dyDescent="0.2">
      <c r="A174" s="50"/>
      <c r="B174" s="39" t="s">
        <v>22</v>
      </c>
      <c r="C174" s="51"/>
      <c r="D174" s="52"/>
      <c r="E174" s="66"/>
      <c r="F174" s="53"/>
    </row>
    <row r="175" spans="1:6" s="76" customFormat="1" x14ac:dyDescent="0.2">
      <c r="A175" s="105" t="s">
        <v>189</v>
      </c>
      <c r="B175" s="106"/>
      <c r="C175" s="106"/>
      <c r="D175" s="106"/>
      <c r="E175" s="106"/>
      <c r="F175" s="107">
        <f>ROUND(SUM(F155:F173),2)</f>
        <v>0</v>
      </c>
    </row>
    <row r="176" spans="1:6" s="76" customFormat="1" ht="13.5" x14ac:dyDescent="0.2">
      <c r="A176" s="33"/>
      <c r="B176" s="34" t="s">
        <v>190</v>
      </c>
      <c r="C176" s="35"/>
      <c r="D176" s="108"/>
      <c r="E176" s="109"/>
      <c r="F176" s="110"/>
    </row>
    <row r="177" spans="1:6" s="76" customFormat="1" ht="135" x14ac:dyDescent="0.2">
      <c r="A177" s="50" t="s">
        <v>191</v>
      </c>
      <c r="B177" s="39" t="s">
        <v>192</v>
      </c>
      <c r="C177" s="51" t="s">
        <v>193</v>
      </c>
      <c r="D177" s="52">
        <v>1</v>
      </c>
      <c r="E177" s="102"/>
      <c r="F177" s="43"/>
    </row>
    <row r="178" spans="1:6" s="76" customFormat="1" ht="13.5" x14ac:dyDescent="0.2">
      <c r="A178" s="50"/>
      <c r="B178" s="39" t="s">
        <v>22</v>
      </c>
      <c r="C178" s="51"/>
      <c r="D178" s="52"/>
      <c r="E178" s="102"/>
      <c r="F178" s="43"/>
    </row>
    <row r="179" spans="1:6" s="76" customFormat="1" ht="54" x14ac:dyDescent="0.2">
      <c r="A179" s="50" t="s">
        <v>194</v>
      </c>
      <c r="B179" s="39" t="s">
        <v>195</v>
      </c>
      <c r="C179" s="51" t="s">
        <v>36</v>
      </c>
      <c r="D179" s="52">
        <v>2</v>
      </c>
      <c r="E179" s="102"/>
      <c r="F179" s="43"/>
    </row>
    <row r="180" spans="1:6" s="76" customFormat="1" ht="13.5" x14ac:dyDescent="0.2">
      <c r="A180" s="50"/>
      <c r="B180" s="39" t="s">
        <v>22</v>
      </c>
      <c r="C180" s="51"/>
      <c r="D180" s="52"/>
      <c r="E180" s="102"/>
      <c r="F180" s="43"/>
    </row>
    <row r="181" spans="1:6" s="76" customFormat="1" ht="108" x14ac:dyDescent="0.2">
      <c r="A181" s="50" t="s">
        <v>196</v>
      </c>
      <c r="B181" s="39" t="s">
        <v>197</v>
      </c>
      <c r="C181" s="51" t="s">
        <v>193</v>
      </c>
      <c r="D181" s="52">
        <v>1</v>
      </c>
      <c r="E181" s="102"/>
      <c r="F181" s="43"/>
    </row>
    <row r="182" spans="1:6" s="76" customFormat="1" ht="13.5" x14ac:dyDescent="0.2">
      <c r="A182" s="50"/>
      <c r="B182" s="39" t="s">
        <v>22</v>
      </c>
      <c r="C182" s="51"/>
      <c r="D182" s="52"/>
      <c r="E182" s="102"/>
      <c r="F182" s="43"/>
    </row>
    <row r="183" spans="1:6" ht="121.5" x14ac:dyDescent="0.2">
      <c r="A183" s="50" t="s">
        <v>198</v>
      </c>
      <c r="B183" s="71" t="s">
        <v>199</v>
      </c>
      <c r="C183" s="72" t="s">
        <v>193</v>
      </c>
      <c r="D183" s="73">
        <v>1</v>
      </c>
      <c r="E183" s="83"/>
      <c r="F183" s="43"/>
    </row>
    <row r="184" spans="1:6" s="76" customFormat="1" ht="13.5" x14ac:dyDescent="0.2">
      <c r="A184" s="50"/>
      <c r="B184" s="39" t="s">
        <v>22</v>
      </c>
      <c r="C184" s="51"/>
      <c r="D184" s="52"/>
      <c r="E184" s="102"/>
      <c r="F184" s="43"/>
    </row>
    <row r="185" spans="1:6" s="76" customFormat="1" ht="67.5" x14ac:dyDescent="0.2">
      <c r="A185" s="50" t="s">
        <v>200</v>
      </c>
      <c r="B185" s="39" t="s">
        <v>201</v>
      </c>
      <c r="C185" s="51" t="s">
        <v>36</v>
      </c>
      <c r="D185" s="52">
        <v>1</v>
      </c>
      <c r="E185" s="102"/>
      <c r="F185" s="43"/>
    </row>
    <row r="186" spans="1:6" s="76" customFormat="1" ht="13.5" x14ac:dyDescent="0.2">
      <c r="A186" s="50"/>
      <c r="B186" s="39" t="s">
        <v>22</v>
      </c>
      <c r="C186" s="51"/>
      <c r="D186" s="52"/>
      <c r="E186" s="102"/>
      <c r="F186" s="43"/>
    </row>
    <row r="187" spans="1:6" s="76" customFormat="1" ht="54" x14ac:dyDescent="0.2">
      <c r="A187" s="50" t="s">
        <v>202</v>
      </c>
      <c r="B187" s="39" t="s">
        <v>203</v>
      </c>
      <c r="C187" s="51" t="s">
        <v>36</v>
      </c>
      <c r="D187" s="52">
        <v>1</v>
      </c>
      <c r="E187" s="102"/>
      <c r="F187" s="43"/>
    </row>
    <row r="188" spans="1:6" s="76" customFormat="1" ht="13.5" x14ac:dyDescent="0.2">
      <c r="A188" s="50"/>
      <c r="B188" s="39" t="s">
        <v>22</v>
      </c>
      <c r="C188" s="51"/>
      <c r="D188" s="52"/>
      <c r="E188" s="102"/>
      <c r="F188" s="43"/>
    </row>
    <row r="189" spans="1:6" s="76" customFormat="1" ht="94.5" x14ac:dyDescent="0.2">
      <c r="A189" s="50" t="s">
        <v>204</v>
      </c>
      <c r="B189" s="39" t="s">
        <v>205</v>
      </c>
      <c r="C189" s="51" t="s">
        <v>77</v>
      </c>
      <c r="D189" s="52">
        <v>1</v>
      </c>
      <c r="E189" s="102"/>
      <c r="F189" s="43"/>
    </row>
    <row r="190" spans="1:6" s="76" customFormat="1" ht="13.5" x14ac:dyDescent="0.2">
      <c r="A190" s="50"/>
      <c r="B190" s="39" t="s">
        <v>22</v>
      </c>
      <c r="C190" s="51"/>
      <c r="D190" s="52"/>
      <c r="E190" s="102"/>
      <c r="F190" s="43"/>
    </row>
    <row r="191" spans="1:6" s="76" customFormat="1" ht="81" x14ac:dyDescent="0.2">
      <c r="A191" s="50" t="s">
        <v>206</v>
      </c>
      <c r="B191" s="39" t="s">
        <v>207</v>
      </c>
      <c r="C191" s="51" t="s">
        <v>77</v>
      </c>
      <c r="D191" s="52">
        <v>1</v>
      </c>
      <c r="E191" s="102"/>
      <c r="F191" s="43"/>
    </row>
    <row r="192" spans="1:6" s="76" customFormat="1" ht="13.5" x14ac:dyDescent="0.2">
      <c r="A192" s="50"/>
      <c r="B192" s="39" t="s">
        <v>22</v>
      </c>
      <c r="C192" s="51"/>
      <c r="D192" s="52"/>
      <c r="E192" s="102"/>
      <c r="F192" s="43"/>
    </row>
    <row r="193" spans="1:7" s="76" customFormat="1" ht="81" x14ac:dyDescent="0.2">
      <c r="A193" s="50" t="s">
        <v>208</v>
      </c>
      <c r="B193" s="39" t="s">
        <v>209</v>
      </c>
      <c r="C193" s="51" t="s">
        <v>77</v>
      </c>
      <c r="D193" s="52">
        <v>1</v>
      </c>
      <c r="E193" s="102"/>
      <c r="F193" s="43"/>
    </row>
    <row r="194" spans="1:7" s="76" customFormat="1" ht="13.5" x14ac:dyDescent="0.2">
      <c r="A194" s="50"/>
      <c r="B194" s="39" t="s">
        <v>22</v>
      </c>
      <c r="C194" s="51"/>
      <c r="D194" s="52"/>
      <c r="E194" s="102"/>
      <c r="F194" s="43"/>
    </row>
    <row r="195" spans="1:7" s="76" customFormat="1" ht="94.5" x14ac:dyDescent="0.2">
      <c r="A195" s="50" t="s">
        <v>210</v>
      </c>
      <c r="B195" s="39" t="s">
        <v>211</v>
      </c>
      <c r="C195" s="51" t="s">
        <v>36</v>
      </c>
      <c r="D195" s="52">
        <v>1</v>
      </c>
      <c r="E195" s="102"/>
      <c r="F195" s="43"/>
    </row>
    <row r="196" spans="1:7" s="76" customFormat="1" ht="13.5" x14ac:dyDescent="0.2">
      <c r="A196" s="50"/>
      <c r="B196" s="39" t="s">
        <v>22</v>
      </c>
      <c r="C196" s="51"/>
      <c r="D196" s="52"/>
      <c r="E196" s="102"/>
      <c r="F196" s="43"/>
    </row>
    <row r="197" spans="1:7" s="76" customFormat="1" ht="67.5" x14ac:dyDescent="0.2">
      <c r="A197" s="50" t="s">
        <v>212</v>
      </c>
      <c r="B197" s="39" t="s">
        <v>213</v>
      </c>
      <c r="C197" s="51" t="s">
        <v>36</v>
      </c>
      <c r="D197" s="52">
        <v>2</v>
      </c>
      <c r="E197" s="102"/>
      <c r="F197" s="43"/>
    </row>
    <row r="198" spans="1:7" s="76" customFormat="1" ht="13.5" x14ac:dyDescent="0.2">
      <c r="A198" s="50"/>
      <c r="B198" s="39" t="s">
        <v>22</v>
      </c>
      <c r="C198" s="51"/>
      <c r="D198" s="52"/>
      <c r="E198" s="102"/>
      <c r="F198" s="43"/>
    </row>
    <row r="199" spans="1:7" s="76" customFormat="1" ht="81" x14ac:dyDescent="0.2">
      <c r="A199" s="50" t="s">
        <v>214</v>
      </c>
      <c r="B199" s="39" t="s">
        <v>215</v>
      </c>
      <c r="C199" s="51" t="s">
        <v>36</v>
      </c>
      <c r="D199" s="52">
        <v>1</v>
      </c>
      <c r="E199" s="102"/>
      <c r="F199" s="43"/>
    </row>
    <row r="200" spans="1:7" s="76" customFormat="1" ht="13.5" x14ac:dyDescent="0.2">
      <c r="A200" s="50"/>
      <c r="B200" s="39" t="s">
        <v>22</v>
      </c>
      <c r="C200" s="51"/>
      <c r="D200" s="52"/>
      <c r="E200" s="102"/>
      <c r="F200" s="43"/>
    </row>
    <row r="201" spans="1:7" s="76" customFormat="1" ht="67.5" x14ac:dyDescent="0.2">
      <c r="A201" s="50" t="s">
        <v>216</v>
      </c>
      <c r="B201" s="39" t="s">
        <v>217</v>
      </c>
      <c r="C201" s="51" t="s">
        <v>36</v>
      </c>
      <c r="D201" s="52">
        <v>1</v>
      </c>
      <c r="E201" s="102"/>
      <c r="F201" s="43"/>
    </row>
    <row r="202" spans="1:7" s="76" customFormat="1" ht="13.5" x14ac:dyDescent="0.2">
      <c r="A202" s="54"/>
      <c r="B202" s="39" t="s">
        <v>22</v>
      </c>
      <c r="C202" s="51"/>
      <c r="D202" s="52"/>
      <c r="E202" s="66"/>
      <c r="F202" s="53"/>
    </row>
    <row r="203" spans="1:7" s="76" customFormat="1" x14ac:dyDescent="0.2">
      <c r="A203" s="105" t="s">
        <v>218</v>
      </c>
      <c r="B203" s="106"/>
      <c r="C203" s="106"/>
      <c r="D203" s="106"/>
      <c r="E203" s="106"/>
      <c r="F203" s="107">
        <f>ROUND(SUM(F177:F201),2)</f>
        <v>0</v>
      </c>
    </row>
    <row r="204" spans="1:7" s="76" customFormat="1" ht="13.5" x14ac:dyDescent="0.2">
      <c r="A204" s="33"/>
      <c r="B204" s="34" t="s">
        <v>219</v>
      </c>
      <c r="C204" s="35"/>
      <c r="D204" s="108"/>
      <c r="E204" s="109"/>
      <c r="F204" s="110"/>
    </row>
    <row r="205" spans="1:7" s="76" customFormat="1" ht="216" x14ac:dyDescent="0.2">
      <c r="A205" s="50" t="s">
        <v>220</v>
      </c>
      <c r="B205" s="39" t="s">
        <v>221</v>
      </c>
      <c r="C205" s="51" t="s">
        <v>36</v>
      </c>
      <c r="D205" s="52">
        <v>1</v>
      </c>
      <c r="E205" s="102"/>
      <c r="F205" s="43"/>
    </row>
    <row r="206" spans="1:7" s="76" customFormat="1" ht="13.5" x14ac:dyDescent="0.2">
      <c r="A206" s="50"/>
      <c r="B206" s="39" t="s">
        <v>22</v>
      </c>
      <c r="C206" s="51"/>
      <c r="D206" s="52"/>
      <c r="E206" s="102"/>
      <c r="F206" s="43"/>
    </row>
    <row r="207" spans="1:7" s="76" customFormat="1" ht="81" x14ac:dyDescent="0.2">
      <c r="A207" s="50" t="s">
        <v>222</v>
      </c>
      <c r="B207" s="39" t="s">
        <v>223</v>
      </c>
      <c r="C207" s="51" t="s">
        <v>36</v>
      </c>
      <c r="D207" s="52">
        <v>1</v>
      </c>
      <c r="E207" s="102"/>
      <c r="F207" s="43"/>
      <c r="G207" s="111"/>
    </row>
    <row r="208" spans="1:7" s="76" customFormat="1" ht="13.5" x14ac:dyDescent="0.2">
      <c r="A208" s="112"/>
      <c r="B208" s="39" t="s">
        <v>22</v>
      </c>
      <c r="C208" s="113"/>
      <c r="D208" s="114"/>
      <c r="E208" s="115"/>
      <c r="F208" s="116"/>
    </row>
    <row r="209" spans="1:6" s="76" customFormat="1" x14ac:dyDescent="0.2">
      <c r="A209" s="105" t="s">
        <v>224</v>
      </c>
      <c r="B209" s="106"/>
      <c r="C209" s="106"/>
      <c r="D209" s="106"/>
      <c r="E209" s="106"/>
      <c r="F209" s="107">
        <f>ROUND(SUM(F205:F207),2)</f>
        <v>0</v>
      </c>
    </row>
    <row r="210" spans="1:6" ht="14.25" thickBot="1" x14ac:dyDescent="0.25">
      <c r="A210" s="96" t="s">
        <v>225</v>
      </c>
      <c r="B210" s="97"/>
      <c r="C210" s="97"/>
      <c r="D210" s="97"/>
      <c r="E210" s="97"/>
      <c r="F210" s="117">
        <f>F137+F153+F175+F203+F209</f>
        <v>0</v>
      </c>
    </row>
    <row r="211" spans="1:6" s="76" customFormat="1" ht="14.25" thickBot="1" x14ac:dyDescent="0.25">
      <c r="A211" s="21" t="s">
        <v>226</v>
      </c>
      <c r="B211" s="118" t="s">
        <v>227</v>
      </c>
      <c r="C211" s="23"/>
      <c r="D211" s="24"/>
      <c r="E211" s="25"/>
      <c r="F211" s="26"/>
    </row>
    <row r="212" spans="1:6" s="76" customFormat="1" ht="13.5" x14ac:dyDescent="0.2">
      <c r="A212" s="99"/>
      <c r="B212" s="100" t="s">
        <v>228</v>
      </c>
      <c r="C212" s="29"/>
      <c r="D212" s="30"/>
      <c r="E212" s="31"/>
      <c r="F212" s="101"/>
    </row>
    <row r="213" spans="1:6" ht="94.5" x14ac:dyDescent="0.2">
      <c r="A213" s="50" t="s">
        <v>229</v>
      </c>
      <c r="B213" s="39" t="s">
        <v>230</v>
      </c>
      <c r="C213" s="51" t="s">
        <v>25</v>
      </c>
      <c r="D213" s="52">
        <v>226</v>
      </c>
      <c r="E213" s="119"/>
      <c r="F213" s="120"/>
    </row>
    <row r="214" spans="1:6" ht="13.5" x14ac:dyDescent="0.2">
      <c r="A214" s="50"/>
      <c r="B214" s="44" t="s">
        <v>22</v>
      </c>
      <c r="C214" s="51"/>
      <c r="D214" s="52"/>
      <c r="E214" s="119"/>
      <c r="F214" s="120"/>
    </row>
    <row r="215" spans="1:6" ht="108" x14ac:dyDescent="0.2">
      <c r="A215" s="50" t="s">
        <v>231</v>
      </c>
      <c r="B215" s="39" t="s">
        <v>232</v>
      </c>
      <c r="C215" s="51" t="s">
        <v>25</v>
      </c>
      <c r="D215" s="52">
        <v>40</v>
      </c>
      <c r="E215" s="119"/>
      <c r="F215" s="120"/>
    </row>
    <row r="216" spans="1:6" ht="13.5" x14ac:dyDescent="0.2">
      <c r="A216" s="50"/>
      <c r="B216" s="44" t="s">
        <v>22</v>
      </c>
      <c r="C216" s="51"/>
      <c r="D216" s="52"/>
      <c r="E216" s="119"/>
      <c r="F216" s="120"/>
    </row>
    <row r="217" spans="1:6" ht="108" x14ac:dyDescent="0.2">
      <c r="A217" s="50" t="s">
        <v>233</v>
      </c>
      <c r="B217" s="39" t="s">
        <v>234</v>
      </c>
      <c r="C217" s="51" t="s">
        <v>25</v>
      </c>
      <c r="D217" s="52">
        <v>162</v>
      </c>
      <c r="E217" s="119"/>
      <c r="F217" s="120"/>
    </row>
    <row r="218" spans="1:6" ht="13.5" x14ac:dyDescent="0.2">
      <c r="A218" s="50"/>
      <c r="B218" s="44" t="s">
        <v>22</v>
      </c>
      <c r="C218" s="51"/>
      <c r="D218" s="52"/>
      <c r="E218" s="119"/>
      <c r="F218" s="121"/>
    </row>
    <row r="219" spans="1:6" ht="108" x14ac:dyDescent="0.2">
      <c r="A219" s="50" t="s">
        <v>235</v>
      </c>
      <c r="B219" s="39" t="s">
        <v>236</v>
      </c>
      <c r="C219" s="51" t="s">
        <v>25</v>
      </c>
      <c r="D219" s="52">
        <v>9</v>
      </c>
      <c r="E219" s="119"/>
      <c r="F219" s="120"/>
    </row>
    <row r="220" spans="1:6" ht="13.5" x14ac:dyDescent="0.2">
      <c r="A220" s="50"/>
      <c r="B220" s="44" t="s">
        <v>22</v>
      </c>
      <c r="C220" s="51"/>
      <c r="D220" s="52"/>
      <c r="E220" s="119"/>
      <c r="F220" s="121"/>
    </row>
    <row r="221" spans="1:6" ht="108" x14ac:dyDescent="0.2">
      <c r="A221" s="50" t="s">
        <v>237</v>
      </c>
      <c r="B221" s="39" t="s">
        <v>238</v>
      </c>
      <c r="C221" s="51" t="s">
        <v>25</v>
      </c>
      <c r="D221" s="52">
        <v>55</v>
      </c>
      <c r="E221" s="119"/>
      <c r="F221" s="120"/>
    </row>
    <row r="222" spans="1:6" ht="13.5" x14ac:dyDescent="0.2">
      <c r="A222" s="50"/>
      <c r="B222" s="44" t="s">
        <v>22</v>
      </c>
      <c r="C222" s="51"/>
      <c r="D222" s="52"/>
      <c r="E222" s="119"/>
      <c r="F222" s="121"/>
    </row>
    <row r="223" spans="1:6" ht="108" x14ac:dyDescent="0.2">
      <c r="A223" s="50" t="s">
        <v>239</v>
      </c>
      <c r="B223" s="39" t="s">
        <v>240</v>
      </c>
      <c r="C223" s="51" t="s">
        <v>25</v>
      </c>
      <c r="D223" s="52">
        <v>40</v>
      </c>
      <c r="E223" s="122"/>
      <c r="F223" s="120"/>
    </row>
    <row r="224" spans="1:6" ht="13.5" x14ac:dyDescent="0.2">
      <c r="A224" s="50"/>
      <c r="B224" s="44" t="s">
        <v>22</v>
      </c>
      <c r="C224" s="51"/>
      <c r="D224" s="52"/>
      <c r="E224" s="119"/>
      <c r="F224" s="121"/>
    </row>
    <row r="225" spans="1:6" ht="135" x14ac:dyDescent="0.2">
      <c r="A225" s="50" t="s">
        <v>241</v>
      </c>
      <c r="B225" s="39" t="s">
        <v>242</v>
      </c>
      <c r="C225" s="51" t="s">
        <v>25</v>
      </c>
      <c r="D225" s="52">
        <v>324</v>
      </c>
      <c r="E225" s="119"/>
      <c r="F225" s="120"/>
    </row>
    <row r="226" spans="1:6" ht="13.5" x14ac:dyDescent="0.2">
      <c r="A226" s="50"/>
      <c r="B226" s="44" t="s">
        <v>22</v>
      </c>
      <c r="C226" s="51"/>
      <c r="D226" s="52"/>
      <c r="E226" s="119"/>
      <c r="F226" s="121"/>
    </row>
    <row r="227" spans="1:6" ht="54" x14ac:dyDescent="0.2">
      <c r="A227" s="50" t="s">
        <v>243</v>
      </c>
      <c r="B227" s="39" t="s">
        <v>244</v>
      </c>
      <c r="C227" s="51" t="s">
        <v>25</v>
      </c>
      <c r="D227" s="52">
        <v>162</v>
      </c>
      <c r="E227" s="119"/>
      <c r="F227" s="120"/>
    </row>
    <row r="228" spans="1:6" ht="13.5" x14ac:dyDescent="0.2">
      <c r="A228" s="50"/>
      <c r="B228" s="44" t="s">
        <v>22</v>
      </c>
      <c r="C228" s="51"/>
      <c r="D228" s="52"/>
      <c r="E228" s="119"/>
      <c r="F228" s="121"/>
    </row>
    <row r="229" spans="1:6" ht="183.75" customHeight="1" x14ac:dyDescent="0.2">
      <c r="A229" s="50" t="s">
        <v>245</v>
      </c>
      <c r="B229" s="39" t="s">
        <v>246</v>
      </c>
      <c r="C229" s="51" t="s">
        <v>36</v>
      </c>
      <c r="D229" s="52">
        <v>3</v>
      </c>
      <c r="E229" s="119"/>
      <c r="F229" s="120"/>
    </row>
    <row r="230" spans="1:6" ht="13.5" x14ac:dyDescent="0.2">
      <c r="A230" s="123"/>
      <c r="B230" s="44" t="s">
        <v>22</v>
      </c>
      <c r="C230" s="124"/>
      <c r="D230" s="52"/>
      <c r="E230" s="119"/>
      <c r="F230" s="121"/>
    </row>
    <row r="231" spans="1:6" ht="148.5" x14ac:dyDescent="0.2">
      <c r="A231" s="125" t="s">
        <v>247</v>
      </c>
      <c r="B231" s="39" t="s">
        <v>248</v>
      </c>
      <c r="C231" s="64" t="s">
        <v>36</v>
      </c>
      <c r="D231" s="52">
        <v>1</v>
      </c>
      <c r="E231" s="119"/>
      <c r="F231" s="120"/>
    </row>
    <row r="232" spans="1:6" ht="13.5" x14ac:dyDescent="0.2">
      <c r="A232" s="123"/>
      <c r="B232" s="44" t="s">
        <v>22</v>
      </c>
      <c r="C232" s="124"/>
      <c r="D232" s="52"/>
      <c r="E232" s="119"/>
      <c r="F232" s="121"/>
    </row>
    <row r="233" spans="1:6" ht="148.5" x14ac:dyDescent="0.2">
      <c r="A233" s="125" t="s">
        <v>247</v>
      </c>
      <c r="B233" s="39" t="s">
        <v>249</v>
      </c>
      <c r="C233" s="64" t="s">
        <v>36</v>
      </c>
      <c r="D233" s="52">
        <v>1</v>
      </c>
      <c r="E233" s="119"/>
      <c r="F233" s="120"/>
    </row>
    <row r="234" spans="1:6" ht="13.5" x14ac:dyDescent="0.2">
      <c r="A234" s="123"/>
      <c r="B234" s="44" t="s">
        <v>22</v>
      </c>
      <c r="C234" s="124"/>
      <c r="D234" s="52"/>
      <c r="E234" s="119"/>
      <c r="F234" s="121"/>
    </row>
    <row r="235" spans="1:6" s="127" customFormat="1" ht="54" x14ac:dyDescent="0.2">
      <c r="A235" s="38" t="s">
        <v>250</v>
      </c>
      <c r="B235" s="39" t="s">
        <v>251</v>
      </c>
      <c r="C235" s="40" t="s">
        <v>21</v>
      </c>
      <c r="D235" s="126">
        <v>11.82</v>
      </c>
      <c r="E235" s="119"/>
      <c r="F235" s="120"/>
    </row>
    <row r="236" spans="1:6" ht="13.5" x14ac:dyDescent="0.2">
      <c r="A236" s="128"/>
      <c r="B236" s="129" t="s">
        <v>22</v>
      </c>
      <c r="C236" s="130"/>
      <c r="D236" s="52"/>
      <c r="E236" s="119"/>
      <c r="F236" s="121"/>
    </row>
    <row r="237" spans="1:6" ht="108" x14ac:dyDescent="0.2">
      <c r="A237" s="131" t="s">
        <v>252</v>
      </c>
      <c r="B237" s="39" t="s">
        <v>184</v>
      </c>
      <c r="C237" s="51" t="s">
        <v>21</v>
      </c>
      <c r="D237" s="52">
        <v>11.83</v>
      </c>
      <c r="E237" s="119"/>
      <c r="F237" s="120"/>
    </row>
    <row r="238" spans="1:6" ht="13.5" x14ac:dyDescent="0.2">
      <c r="A238" s="123"/>
      <c r="B238" s="44" t="s">
        <v>22</v>
      </c>
      <c r="C238" s="124"/>
      <c r="D238" s="52"/>
      <c r="E238" s="119"/>
      <c r="F238" s="121"/>
    </row>
    <row r="239" spans="1:6" ht="81" x14ac:dyDescent="0.2">
      <c r="A239" s="131" t="s">
        <v>253</v>
      </c>
      <c r="B239" s="39" t="s">
        <v>254</v>
      </c>
      <c r="C239" s="51" t="s">
        <v>21</v>
      </c>
      <c r="D239" s="52">
        <v>80.680000000000007</v>
      </c>
      <c r="E239" s="119"/>
      <c r="F239" s="120"/>
    </row>
    <row r="240" spans="1:6" ht="13.5" x14ac:dyDescent="0.2">
      <c r="A240" s="123"/>
      <c r="B240" s="44" t="s">
        <v>22</v>
      </c>
      <c r="C240" s="124"/>
      <c r="D240" s="52"/>
      <c r="E240" s="119"/>
      <c r="F240" s="121"/>
    </row>
    <row r="241" spans="1:6" ht="54" x14ac:dyDescent="0.2">
      <c r="A241" s="131" t="s">
        <v>255</v>
      </c>
      <c r="B241" s="39" t="s">
        <v>256</v>
      </c>
      <c r="C241" s="51" t="s">
        <v>126</v>
      </c>
      <c r="D241" s="52">
        <v>9.36</v>
      </c>
      <c r="E241" s="122"/>
      <c r="F241" s="120"/>
    </row>
    <row r="242" spans="1:6" ht="13.5" x14ac:dyDescent="0.2">
      <c r="A242" s="123"/>
      <c r="B242" s="44" t="s">
        <v>22</v>
      </c>
      <c r="C242" s="124"/>
      <c r="D242" s="52"/>
      <c r="E242" s="119"/>
      <c r="F242" s="121"/>
    </row>
    <row r="243" spans="1:6" ht="135" x14ac:dyDescent="0.2">
      <c r="A243" s="131" t="s">
        <v>257</v>
      </c>
      <c r="B243" s="39" t="s">
        <v>258</v>
      </c>
      <c r="C243" s="51" t="s">
        <v>25</v>
      </c>
      <c r="D243" s="52">
        <v>30</v>
      </c>
      <c r="E243" s="122"/>
      <c r="F243" s="120"/>
    </row>
    <row r="244" spans="1:6" ht="13.5" x14ac:dyDescent="0.2">
      <c r="A244" s="123"/>
      <c r="B244" s="44" t="s">
        <v>22</v>
      </c>
      <c r="C244" s="124"/>
      <c r="D244" s="52"/>
      <c r="E244" s="119"/>
      <c r="F244" s="121"/>
    </row>
    <row r="245" spans="1:6" ht="108" x14ac:dyDescent="0.2">
      <c r="A245" s="131" t="s">
        <v>259</v>
      </c>
      <c r="B245" s="39" t="s">
        <v>260</v>
      </c>
      <c r="C245" s="51" t="s">
        <v>21</v>
      </c>
      <c r="D245" s="52">
        <v>39</v>
      </c>
      <c r="E245" s="122"/>
      <c r="F245" s="120"/>
    </row>
    <row r="246" spans="1:6" ht="13.5" x14ac:dyDescent="0.2">
      <c r="A246" s="123"/>
      <c r="B246" s="44" t="s">
        <v>22</v>
      </c>
      <c r="C246" s="124"/>
      <c r="D246" s="52"/>
      <c r="E246" s="119"/>
      <c r="F246" s="121"/>
    </row>
    <row r="247" spans="1:6" ht="127.5" customHeight="1" x14ac:dyDescent="0.2">
      <c r="A247" s="131" t="s">
        <v>261</v>
      </c>
      <c r="B247" s="39" t="s">
        <v>130</v>
      </c>
      <c r="C247" s="51" t="s">
        <v>126</v>
      </c>
      <c r="D247" s="52">
        <v>35.729999999999997</v>
      </c>
      <c r="E247" s="122"/>
      <c r="F247" s="120"/>
    </row>
    <row r="248" spans="1:6" ht="13.5" x14ac:dyDescent="0.2">
      <c r="A248" s="123"/>
      <c r="B248" s="44" t="s">
        <v>22</v>
      </c>
      <c r="C248" s="124"/>
      <c r="D248" s="52"/>
      <c r="E248" s="119"/>
      <c r="F248" s="121"/>
    </row>
    <row r="249" spans="1:6" ht="33" customHeight="1" x14ac:dyDescent="0.2">
      <c r="A249" s="131" t="s">
        <v>262</v>
      </c>
      <c r="B249" s="39" t="s">
        <v>263</v>
      </c>
      <c r="C249" s="51" t="s">
        <v>25</v>
      </c>
      <c r="D249" s="52">
        <v>6</v>
      </c>
      <c r="E249" s="122"/>
      <c r="F249" s="120"/>
    </row>
    <row r="250" spans="1:6" ht="13.5" x14ac:dyDescent="0.2">
      <c r="A250" s="123"/>
      <c r="B250" s="44" t="s">
        <v>22</v>
      </c>
      <c r="C250" s="124"/>
      <c r="D250" s="52"/>
      <c r="E250" s="119"/>
      <c r="F250" s="121"/>
    </row>
    <row r="251" spans="1:6" ht="40.5" x14ac:dyDescent="0.2">
      <c r="A251" s="131" t="s">
        <v>264</v>
      </c>
      <c r="B251" s="39" t="s">
        <v>265</v>
      </c>
      <c r="C251" s="51" t="s">
        <v>21</v>
      </c>
      <c r="D251" s="52">
        <v>12</v>
      </c>
      <c r="E251" s="122"/>
      <c r="F251" s="120"/>
    </row>
    <row r="252" spans="1:6" ht="13.5" x14ac:dyDescent="0.2">
      <c r="A252" s="132"/>
      <c r="B252" s="44" t="s">
        <v>22</v>
      </c>
      <c r="C252" s="124"/>
      <c r="D252" s="52"/>
      <c r="E252" s="133"/>
      <c r="F252" s="134"/>
    </row>
    <row r="253" spans="1:6" ht="13.5" x14ac:dyDescent="0.2">
      <c r="A253" s="135" t="s">
        <v>228</v>
      </c>
      <c r="B253" s="136"/>
      <c r="C253" s="136"/>
      <c r="D253" s="136"/>
      <c r="E253" s="136"/>
      <c r="F253" s="82">
        <f>SUM(F213:F251)</f>
        <v>0</v>
      </c>
    </row>
    <row r="254" spans="1:6" ht="13.5" x14ac:dyDescent="0.2">
      <c r="A254" s="56" t="s">
        <v>266</v>
      </c>
      <c r="B254" s="57"/>
      <c r="C254" s="57"/>
      <c r="D254" s="57"/>
      <c r="E254" s="57"/>
      <c r="F254" s="82">
        <v>0</v>
      </c>
    </row>
    <row r="255" spans="1:6" x14ac:dyDescent="0.2">
      <c r="E255" s="140" t="s">
        <v>267</v>
      </c>
      <c r="F255" s="141">
        <f>F106+F210+F254</f>
        <v>0</v>
      </c>
    </row>
    <row r="256" spans="1:6" x14ac:dyDescent="0.2">
      <c r="B256" s="142"/>
      <c r="C256" s="139" t="str">
        <f>UPPER(B256)</f>
        <v/>
      </c>
      <c r="E256" s="140" t="s">
        <v>268</v>
      </c>
      <c r="F256" s="141">
        <f>ROUND((F255*0.16),2)</f>
        <v>0</v>
      </c>
    </row>
    <row r="257" spans="5:6" ht="16.5" x14ac:dyDescent="0.2">
      <c r="E257" s="143" t="s">
        <v>269</v>
      </c>
      <c r="F257" s="144">
        <f>ROUND((F255+F256),2)</f>
        <v>0</v>
      </c>
    </row>
    <row r="261" spans="5:6" x14ac:dyDescent="0.2">
      <c r="F261" s="145"/>
    </row>
    <row r="264" spans="5:6" x14ac:dyDescent="0.2">
      <c r="F264" s="145"/>
    </row>
  </sheetData>
  <mergeCells count="18">
    <mergeCell ref="A175:E175"/>
    <mergeCell ref="A203:E203"/>
    <mergeCell ref="A209:E209"/>
    <mergeCell ref="A210:E210"/>
    <mergeCell ref="A253:E253"/>
    <mergeCell ref="A254:E254"/>
    <mergeCell ref="A65:E65"/>
    <mergeCell ref="A91:E91"/>
    <mergeCell ref="A105:E105"/>
    <mergeCell ref="A106:E106"/>
    <mergeCell ref="A137:E137"/>
    <mergeCell ref="A153:E153"/>
    <mergeCell ref="A1:F1"/>
    <mergeCell ref="B2:F2"/>
    <mergeCell ref="D3:F3"/>
    <mergeCell ref="D4:F4"/>
    <mergeCell ref="A29:E29"/>
    <mergeCell ref="A37:E37"/>
  </mergeCells>
  <pageMargins left="0.7" right="0.7" top="0.75" bottom="0.75" header="0.3" footer="0.3"/>
  <pageSetup paperSize="9" scale="77" orientation="portrait" r:id="rId1"/>
  <rowBreaks count="4" manualBreakCount="4">
    <brk id="88" max="5" man="1"/>
    <brk id="100" max="5" man="1"/>
    <brk id="118" max="5" man="1"/>
    <brk id="14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Catalogo de conceptos</vt:lpstr>
      <vt:lpstr>'Catalogo de conceptos'!Área_de_impresión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dc:creator>
  <cp:lastModifiedBy>Beatriz</cp:lastModifiedBy>
  <dcterms:created xsi:type="dcterms:W3CDTF">2023-08-07T22:15:40Z</dcterms:created>
  <dcterms:modified xsi:type="dcterms:W3CDTF">2023-08-07T22:16:19Z</dcterms:modified>
</cp:coreProperties>
</file>